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 checkCompatibility="1"/>
  <mc:AlternateContent xmlns:mc="http://schemas.openxmlformats.org/markup-compatibility/2006">
    <mc:Choice Requires="x15">
      <x15ac:absPath xmlns:x15ac="http://schemas.microsoft.com/office/spreadsheetml/2010/11/ac" url="C:\Users\lears\Desktop\2022\5. MAYO 2022\ESTADOS FINANCIEROS MAYO 2022\"/>
    </mc:Choice>
  </mc:AlternateContent>
  <bookViews>
    <workbookView xWindow="0" yWindow="0" windowWidth="15600" windowHeight="7755" tabRatio="787" firstSheet="15" activeTab="19"/>
  </bookViews>
  <sheets>
    <sheet name="AUXILIAR SISTEMA" sheetId="113" r:id="rId1"/>
    <sheet name="ANALISIS DE LAS CUENTAS" sheetId="3" r:id="rId2"/>
    <sheet name="CONC IP" sheetId="81" r:id="rId3"/>
    <sheet name="AN CONC IP" sheetId="106" r:id="rId4"/>
    <sheet name="CONC FED" sheetId="85" r:id="rId5"/>
    <sheet name="AN CONC FED" sheetId="98" r:id="rId6"/>
    <sheet name="CONC EDO" sheetId="83" r:id="rId7"/>
    <sheet name="AN CONC EDO" sheetId="104" r:id="rId8"/>
    <sheet name="CONC NOM" sheetId="82" r:id="rId9"/>
    <sheet name="AN CONC NOM" sheetId="105" r:id="rId10"/>
    <sheet name="CONC REINC" sheetId="107" r:id="rId11"/>
    <sheet name="AN CONC REINC" sheetId="108" r:id="rId12"/>
    <sheet name="HIGUERILLA" sheetId="111" r:id="rId13"/>
    <sheet name="PROMED" sheetId="114" r:id="rId14"/>
    <sheet name="AN CONC PROMEP" sheetId="118" r:id="rId15"/>
    <sheet name="PIFIT" sheetId="116" r:id="rId16"/>
    <sheet name="AN CONC PIFIT" sheetId="117" r:id="rId17"/>
    <sheet name="MADRES MEX" sheetId="119" r:id="rId18"/>
    <sheet name="AN CONC MADRES MEX" sheetId="120" r:id="rId19"/>
    <sheet name="OTROS INGRESOS" sheetId="122" r:id="rId20"/>
    <sheet name="AN CONC OTROS INGRESOS" sheetId="124" r:id="rId21"/>
  </sheets>
  <definedNames>
    <definedName name="_xlnm.Print_Area" localSheetId="18">'AN CONC MADRES MEX'!$A$1:$C$44</definedName>
    <definedName name="_xlnm.Print_Area" localSheetId="20">'AN CONC OTROS INGRESOS'!$A$1:$C$44</definedName>
    <definedName name="_xlnm.Print_Area" localSheetId="16">'AN CONC PIFIT'!$A$1:$C$44</definedName>
    <definedName name="_xlnm.Print_Area" localSheetId="14">'AN CONC PROMEP'!$A$1:$C$46</definedName>
    <definedName name="_xlnm.Print_Area" localSheetId="1">'ANALISIS DE LAS CUENTAS'!$A$1:$D$49</definedName>
    <definedName name="_xlnm.Print_Area" localSheetId="0">'AUXILIAR SISTEMA'!$A$1:$D$36</definedName>
    <definedName name="_xlnm.Print_Area" localSheetId="4">'CONC FED'!$A$1:$H$62</definedName>
  </definedNames>
  <calcPr calcId="162913"/>
</workbook>
</file>

<file path=xl/calcChain.xml><?xml version="1.0" encoding="utf-8"?>
<calcChain xmlns="http://schemas.openxmlformats.org/spreadsheetml/2006/main">
  <c r="D22" i="122" l="1"/>
  <c r="D32" i="113" l="1"/>
  <c r="C27" i="124" l="1"/>
  <c r="B34" i="113"/>
  <c r="C27" i="106" l="1"/>
  <c r="C26" i="105" l="1"/>
  <c r="D33" i="3" l="1"/>
  <c r="H20" i="122"/>
  <c r="H41" i="122" s="1"/>
  <c r="D20" i="122"/>
  <c r="D41" i="122" s="1"/>
  <c r="G41" i="122"/>
  <c r="E41" i="122"/>
  <c r="A13" i="122"/>
  <c r="C27" i="120"/>
  <c r="H20" i="119"/>
  <c r="H41" i="119" s="1"/>
  <c r="D20" i="119"/>
  <c r="D41" i="119"/>
  <c r="E42" i="119" s="1"/>
  <c r="E43" i="119" s="1"/>
  <c r="G41" i="119"/>
  <c r="E41" i="119"/>
  <c r="A13" i="119"/>
  <c r="E41" i="82"/>
  <c r="H20" i="83"/>
  <c r="H41" i="83" s="1"/>
  <c r="G42" i="83" s="1"/>
  <c r="G43" i="83" s="1"/>
  <c r="C27" i="118"/>
  <c r="D20" i="82"/>
  <c r="D41" i="82" s="1"/>
  <c r="H20" i="82"/>
  <c r="H41" i="82" s="1"/>
  <c r="D20" i="81"/>
  <c r="D41" i="81" s="1"/>
  <c r="A9" i="98"/>
  <c r="C27" i="117"/>
  <c r="H20" i="116"/>
  <c r="H41" i="116" s="1"/>
  <c r="G42" i="116" s="1"/>
  <c r="G43" i="116" s="1"/>
  <c r="D20" i="116"/>
  <c r="D41" i="116" s="1"/>
  <c r="D43" i="116" s="1"/>
  <c r="A13" i="116"/>
  <c r="E41" i="116"/>
  <c r="G41" i="116"/>
  <c r="H20" i="114"/>
  <c r="H41" i="114" s="1"/>
  <c r="D20" i="114"/>
  <c r="D41" i="114" s="1"/>
  <c r="D43" i="114" s="1"/>
  <c r="A13" i="114"/>
  <c r="E41" i="114"/>
  <c r="G41" i="114"/>
  <c r="D20" i="111"/>
  <c r="D41" i="111" s="1"/>
  <c r="D20" i="107"/>
  <c r="D41" i="107" s="1"/>
  <c r="E42" i="107" s="1"/>
  <c r="E43" i="107" s="1"/>
  <c r="D20" i="83"/>
  <c r="D41" i="83" s="1"/>
  <c r="D20" i="85"/>
  <c r="D41" i="85" s="1"/>
  <c r="H20" i="111"/>
  <c r="H41" i="111" s="1"/>
  <c r="A13" i="111"/>
  <c r="E41" i="111"/>
  <c r="G41" i="111"/>
  <c r="H20" i="81"/>
  <c r="H41" i="81" s="1"/>
  <c r="H20" i="85"/>
  <c r="H41" i="85" s="1"/>
  <c r="G41" i="85"/>
  <c r="H20" i="107"/>
  <c r="H41" i="107" s="1"/>
  <c r="E41" i="81"/>
  <c r="E41" i="83"/>
  <c r="C27" i="108"/>
  <c r="A13" i="107"/>
  <c r="E41" i="107"/>
  <c r="G41" i="107"/>
  <c r="E41" i="85"/>
  <c r="C27" i="104"/>
  <c r="G41" i="81"/>
  <c r="A13" i="81"/>
  <c r="A13" i="82"/>
  <c r="A13" i="83"/>
  <c r="G41" i="83"/>
  <c r="G41" i="82"/>
  <c r="G42" i="81" l="1"/>
  <c r="G43" i="81" s="1"/>
  <c r="I41" i="81"/>
  <c r="E42" i="114"/>
  <c r="E43" i="114" s="1"/>
  <c r="G42" i="114"/>
  <c r="G43" i="114" s="1"/>
  <c r="H43" i="114"/>
  <c r="A9" i="120"/>
  <c r="A9" i="124"/>
  <c r="A9" i="118"/>
  <c r="D43" i="119"/>
  <c r="E33" i="3"/>
  <c r="H43" i="119"/>
  <c r="G42" i="119"/>
  <c r="G43" i="119" s="1"/>
  <c r="D43" i="111"/>
  <c r="E42" i="111"/>
  <c r="E43" i="111" s="1"/>
  <c r="E42" i="116"/>
  <c r="E43" i="116" s="1"/>
  <c r="A9" i="105"/>
  <c r="A9" i="117"/>
  <c r="H43" i="81"/>
  <c r="D43" i="82"/>
  <c r="E42" i="82"/>
  <c r="E42" i="122"/>
  <c r="E43" i="122" s="1"/>
  <c r="D43" i="122"/>
  <c r="H43" i="122"/>
  <c r="G42" i="122"/>
  <c r="G43" i="122" s="1"/>
  <c r="A9" i="104"/>
  <c r="A9" i="106"/>
  <c r="A9" i="108"/>
  <c r="D43" i="107"/>
  <c r="E42" i="83"/>
  <c r="D43" i="83"/>
  <c r="D43" i="85"/>
  <c r="E42" i="85"/>
  <c r="E42" i="81"/>
  <c r="E43" i="81" s="1"/>
  <c r="D43" i="81"/>
  <c r="H43" i="116"/>
  <c r="H43" i="111"/>
  <c r="G42" i="111"/>
  <c r="G43" i="111" s="1"/>
  <c r="G42" i="107"/>
  <c r="G43" i="107" s="1"/>
  <c r="H43" i="107"/>
  <c r="G42" i="82"/>
  <c r="G43" i="82" s="1"/>
  <c r="H43" i="82"/>
  <c r="H43" i="83"/>
  <c r="H43" i="85"/>
  <c r="G42" i="85"/>
  <c r="G43" i="85" s="1"/>
  <c r="E43" i="82" l="1"/>
  <c r="I42" i="82"/>
  <c r="E43" i="83"/>
  <c r="I42" i="83"/>
  <c r="E43" i="85"/>
  <c r="I42" i="85"/>
</calcChain>
</file>

<file path=xl/sharedStrings.xml><?xml version="1.0" encoding="utf-8"?>
<sst xmlns="http://schemas.openxmlformats.org/spreadsheetml/2006/main" count="329" uniqueCount="68">
  <si>
    <t>FECHA</t>
  </si>
  <si>
    <t>CONCEPTO</t>
  </si>
  <si>
    <t>IMPORTE</t>
  </si>
  <si>
    <t>ANALISIS DE LAS CUENTAS DE BANCOS</t>
  </si>
  <si>
    <t>DEBE</t>
  </si>
  <si>
    <t>HABER</t>
  </si>
  <si>
    <t>BANCO:</t>
  </si>
  <si>
    <t>SALDO</t>
  </si>
  <si>
    <t>INSTITUTO TECNOLOGICO SUPERIOR DE PEROTE</t>
  </si>
  <si>
    <t>BANCOMER 0101398024</t>
  </si>
  <si>
    <t>BANCOMER 0101723847</t>
  </si>
  <si>
    <t>BANCOMER 0143578283</t>
  </si>
  <si>
    <t>BANCOMER 0144667514</t>
  </si>
  <si>
    <t>GOBIERNO DEL ESTADO DE VERACRUZ DE IGNACIO DE LA LLAVE</t>
  </si>
  <si>
    <t xml:space="preserve">BANCO: BBV BANCOMER          CUENTA: 0101398024 </t>
  </si>
  <si>
    <t>AUXILIAR</t>
  </si>
  <si>
    <t>BANCO</t>
  </si>
  <si>
    <t>SALDO A LA FECHA</t>
  </si>
  <si>
    <t>PENDIENTE DE CONCILIAR</t>
  </si>
  <si>
    <t>PENDIENTES DE REPORTAR POR EL BANCO</t>
  </si>
  <si>
    <t>CHEQUES EN TRÁNSITO</t>
  </si>
  <si>
    <t>PENDIENTES DE ACLARAR POR EL BANCO</t>
  </si>
  <si>
    <t>SUMAS</t>
  </si>
  <si>
    <t>SALDOS CONCILIADOS</t>
  </si>
  <si>
    <t>SUMAS IGUALES</t>
  </si>
  <si>
    <t>BANCO: BBV BANCOMER          CUENTA: 0144667514</t>
  </si>
  <si>
    <t>BANCO: BBV BANCOMER          CUENTA: 0143578283</t>
  </si>
  <si>
    <t xml:space="preserve">BANCO: BBV BANCOMER          CUENTA: 0101723847 </t>
  </si>
  <si>
    <t>NOMBRE</t>
  </si>
  <si>
    <t>DEPOSITOS DEL MES ANTERIOR</t>
  </si>
  <si>
    <t>No. CHEQUE</t>
  </si>
  <si>
    <t>ANALISIS DE CHEQUES EN TRANSITO DE LA CUENTA DE BANCO 0101398024</t>
  </si>
  <si>
    <t>ANALISIS DE CHEQUES EN TRANSITO DE LA CUENTA DE BANCO 0101723847</t>
  </si>
  <si>
    <t>ANALISIS DE CHEQUES EN TRANSITO DE LA CUENTA DE BANCO 0143578283</t>
  </si>
  <si>
    <t>ANALISIS DE CHEQUES EN TRANSITO DE LA CUENTA DE BANCO 0144667514</t>
  </si>
  <si>
    <t>BANCOMER 0158834504</t>
  </si>
  <si>
    <t>BANCO: BBV BANCOMER          CUENTA: 0158834504</t>
  </si>
  <si>
    <t>ANALISIS DE CHEQUES EN TRANSITO DE LA CUENTA DE BANCO 0158834504</t>
  </si>
  <si>
    <t>BANCOMER  0166438466</t>
  </si>
  <si>
    <t>ANALISIS DE CHEQUES EN TRANSITO DE LA CUENTA DE BANCO 0166438466</t>
  </si>
  <si>
    <t>BANCOMER 0188467714</t>
  </si>
  <si>
    <t>BANCO: BBV BANCOMER          CUENTA: 0188467714</t>
  </si>
  <si>
    <t>AUXILIARES</t>
  </si>
  <si>
    <t>INGRESOS PROPIOS</t>
  </si>
  <si>
    <t>FEDERAL</t>
  </si>
  <si>
    <t>ESTATAL</t>
  </si>
  <si>
    <t>NOMINA</t>
  </si>
  <si>
    <t>REINCUVER</t>
  </si>
  <si>
    <t>HIGUERILLA</t>
  </si>
  <si>
    <t>BANCOMER 0194032683</t>
  </si>
  <si>
    <t>PROMED</t>
  </si>
  <si>
    <t>BANCO: BBV BANCOMER          CUENTA: 0194032683</t>
  </si>
  <si>
    <t>BANCOMER 0195714540</t>
  </si>
  <si>
    <t xml:space="preserve">PIFIT </t>
  </si>
  <si>
    <t>BANCO: BBV BANCOMER          CUENTA: 0195714540</t>
  </si>
  <si>
    <t>MADRES MEXICANAS</t>
  </si>
  <si>
    <t>TOTAL</t>
  </si>
  <si>
    <t>BANCOMER 0111097741</t>
  </si>
  <si>
    <t>BANCO: BBV BANCOMER          CUENTA: 0111097741</t>
  </si>
  <si>
    <t>INACTIVA</t>
  </si>
  <si>
    <t>BANCOMER 0112878488</t>
  </si>
  <si>
    <t>OTROS INGRESOS</t>
  </si>
  <si>
    <t>BANCO: BBV BANCOMER          CUENTA: 0112878488</t>
  </si>
  <si>
    <t>ANALISIS DE CHEQUES EN TRANSITO DE LA CUENTA DE BANCO 0112878488</t>
  </si>
  <si>
    <t>TOTAL DE BANCOS AL 31 DE MAYO DE 2022</t>
  </si>
  <si>
    <t>CORRESPONDIENTES AL MES DE: MAYO 2022</t>
  </si>
  <si>
    <t>CONCILIACION AL 31 DE MAYO DE 2022</t>
  </si>
  <si>
    <t>DALILA LARIOS MTZ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</si>
</sst>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.00\ &quot;Pts&quot;_-;\-* #,##0.00\ &quot;Pts&quot;_-;_-* &quot;-&quot;??\ &quot;Pts&quot;_-;_-@_-"/>
    <numFmt numFmtId="166" formatCode="_-&quot;$&quot;* #,##0.00_-;\-&quot;$&quot;* #,##0.00_-;_-&quot;$&quot;* &quot;-&quot;??_-;_-@"/>
  </numFmts>
  <fonts count="16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">
    <xf numFmtId="0" fontId="0" fillId="0" borderId="1" applyFont="0" applyBorder="0" applyAlignment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63">
    <xf numFmtId="0" fontId="0" fillId="0" borderId="0" xfId="0" applyBorder="1"/>
    <xf numFmtId="0" fontId="2" fillId="0" borderId="0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2" fillId="0" borderId="15" xfId="0" applyFont="1" applyBorder="1"/>
    <xf numFmtId="0" fontId="2" fillId="0" borderId="16" xfId="0" applyFont="1" applyBorder="1"/>
    <xf numFmtId="4" fontId="2" fillId="0" borderId="0" xfId="0" applyNumberFormat="1" applyFont="1" applyBorder="1"/>
    <xf numFmtId="4" fontId="2" fillId="0" borderId="15" xfId="0" applyNumberFormat="1" applyFont="1" applyBorder="1"/>
    <xf numFmtId="4" fontId="2" fillId="0" borderId="16" xfId="0" applyNumberFormat="1" applyFont="1" applyBorder="1"/>
    <xf numFmtId="4" fontId="6" fillId="0" borderId="15" xfId="0" applyNumberFormat="1" applyFont="1" applyBorder="1"/>
    <xf numFmtId="0" fontId="2" fillId="0" borderId="0" xfId="0" applyFont="1" applyBorder="1" applyAlignment="1">
      <alignment horizontal="center"/>
    </xf>
    <xf numFmtId="4" fontId="2" fillId="0" borderId="11" xfId="0" applyNumberFormat="1" applyFont="1" applyBorder="1"/>
    <xf numFmtId="44" fontId="6" fillId="0" borderId="11" xfId="4" applyFont="1" applyBorder="1"/>
    <xf numFmtId="44" fontId="2" fillId="0" borderId="0" xfId="0" applyNumberFormat="1" applyFont="1" applyBorder="1"/>
    <xf numFmtId="0" fontId="2" fillId="0" borderId="1" xfId="0" applyFont="1" applyBorder="1" applyAlignment="1">
      <alignment horizontal="right"/>
    </xf>
    <xf numFmtId="0" fontId="6" fillId="0" borderId="0" xfId="0" applyFont="1" applyBorder="1"/>
    <xf numFmtId="0" fontId="2" fillId="0" borderId="17" xfId="0" applyFont="1" applyBorder="1"/>
    <xf numFmtId="0" fontId="6" fillId="0" borderId="15" xfId="0" applyFont="1" applyBorder="1" applyAlignment="1">
      <alignment horizontal="center"/>
    </xf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2" fillId="0" borderId="15" xfId="0" applyFont="1" applyFill="1" applyBorder="1"/>
    <xf numFmtId="17" fontId="2" fillId="0" borderId="15" xfId="0" applyNumberFormat="1" applyFont="1" applyBorder="1"/>
    <xf numFmtId="0" fontId="6" fillId="2" borderId="1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2" fillId="0" borderId="0" xfId="0" applyNumberFormat="1" applyFont="1" applyBorder="1"/>
    <xf numFmtId="0" fontId="2" fillId="0" borderId="20" xfId="0" applyFont="1" applyBorder="1"/>
    <xf numFmtId="0" fontId="2" fillId="0" borderId="3" xfId="0" applyFont="1" applyBorder="1"/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0" applyNumberFormat="1" applyFont="1" applyBorder="1"/>
    <xf numFmtId="0" fontId="2" fillId="0" borderId="0" xfId="0" applyFont="1" applyBorder="1" applyAlignment="1">
      <alignment horizontal="justify" vertical="distributed" wrapText="1"/>
    </xf>
    <xf numFmtId="43" fontId="2" fillId="0" borderId="14" xfId="0" applyNumberFormat="1" applyFont="1" applyBorder="1"/>
    <xf numFmtId="43" fontId="2" fillId="0" borderId="13" xfId="0" applyNumberFormat="1" applyFont="1" applyBorder="1"/>
    <xf numFmtId="43" fontId="2" fillId="0" borderId="1" xfId="0" applyNumberFormat="1" applyFont="1" applyBorder="1"/>
    <xf numFmtId="44" fontId="6" fillId="0" borderId="21" xfId="0" applyNumberFormat="1" applyFont="1" applyBorder="1"/>
    <xf numFmtId="44" fontId="6" fillId="0" borderId="22" xfId="0" applyNumberFormat="1" applyFont="1" applyBorder="1"/>
    <xf numFmtId="0" fontId="2" fillId="0" borderId="11" xfId="0" applyFont="1" applyBorder="1" applyAlignment="1">
      <alignment horizontal="center" vertical="center"/>
    </xf>
    <xf numFmtId="43" fontId="2" fillId="0" borderId="11" xfId="4" applyNumberFormat="1" applyFont="1" applyBorder="1"/>
    <xf numFmtId="17" fontId="2" fillId="0" borderId="15" xfId="0" applyNumberFormat="1" applyFont="1" applyFill="1" applyBorder="1"/>
    <xf numFmtId="0" fontId="8" fillId="0" borderId="15" xfId="0" applyNumberFormat="1" applyFont="1" applyFill="1" applyBorder="1" applyAlignment="1">
      <alignment horizontal="left"/>
    </xf>
    <xf numFmtId="44" fontId="0" fillId="0" borderId="13" xfId="0" applyNumberFormat="1" applyBorder="1"/>
    <xf numFmtId="43" fontId="6" fillId="0" borderId="0" xfId="0" applyNumberFormat="1" applyFont="1" applyBorder="1"/>
    <xf numFmtId="44" fontId="6" fillId="0" borderId="6" xfId="0" applyNumberFormat="1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2" borderId="28" xfId="0" applyFont="1" applyFill="1" applyBorder="1"/>
    <xf numFmtId="0" fontId="2" fillId="2" borderId="29" xfId="0" applyFont="1" applyFill="1" applyBorder="1"/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2" borderId="30" xfId="0" applyFont="1" applyFill="1" applyBorder="1"/>
    <xf numFmtId="0" fontId="2" fillId="2" borderId="31" xfId="0" applyFont="1" applyFill="1" applyBorder="1"/>
    <xf numFmtId="0" fontId="2" fillId="0" borderId="32" xfId="0" applyFont="1" applyBorder="1"/>
    <xf numFmtId="0" fontId="2" fillId="0" borderId="33" xfId="0" applyFont="1" applyBorder="1"/>
    <xf numFmtId="0" fontId="2" fillId="0" borderId="26" xfId="0" applyFont="1" applyBorder="1" applyAlignment="1">
      <alignment horizontal="right"/>
    </xf>
    <xf numFmtId="4" fontId="2" fillId="0" borderId="27" xfId="0" applyNumberFormat="1" applyFont="1" applyBorder="1"/>
    <xf numFmtId="44" fontId="6" fillId="0" borderId="27" xfId="0" applyNumberFormat="1" applyFont="1" applyBorder="1"/>
    <xf numFmtId="44" fontId="6" fillId="0" borderId="27" xfId="4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15" xfId="0" applyNumberFormat="1" applyFont="1" applyFill="1" applyBorder="1"/>
    <xf numFmtId="0" fontId="0" fillId="0" borderId="11" xfId="0" applyBorder="1"/>
    <xf numFmtId="0" fontId="0" fillId="0" borderId="39" xfId="0" applyFill="1" applyBorder="1"/>
    <xf numFmtId="44" fontId="0" fillId="0" borderId="0" xfId="0" applyNumberFormat="1" applyBorder="1"/>
    <xf numFmtId="44" fontId="2" fillId="0" borderId="15" xfId="4" applyFont="1" applyBorder="1"/>
    <xf numFmtId="44" fontId="6" fillId="0" borderId="15" xfId="4" applyFont="1" applyBorder="1"/>
    <xf numFmtId="0" fontId="2" fillId="0" borderId="40" xfId="0" applyFont="1" applyBorder="1"/>
    <xf numFmtId="0" fontId="0" fillId="0" borderId="1" xfId="0" applyBorder="1"/>
    <xf numFmtId="0" fontId="2" fillId="0" borderId="0" xfId="0" applyFont="1" applyFill="1" applyBorder="1"/>
    <xf numFmtId="43" fontId="2" fillId="0" borderId="0" xfId="0" applyNumberFormat="1" applyFont="1" applyFill="1" applyBorder="1"/>
    <xf numFmtId="43" fontId="2" fillId="0" borderId="1" xfId="0" applyNumberFormat="1" applyFont="1" applyFill="1" applyBorder="1"/>
    <xf numFmtId="43" fontId="2" fillId="0" borderId="13" xfId="0" applyNumberFormat="1" applyFont="1" applyFill="1" applyBorder="1"/>
    <xf numFmtId="43" fontId="2" fillId="0" borderId="12" xfId="0" applyNumberFormat="1" applyFont="1" applyFill="1" applyBorder="1"/>
    <xf numFmtId="44" fontId="2" fillId="0" borderId="11" xfId="4" applyFont="1" applyBorder="1" applyAlignment="1">
      <alignment horizontal="center" vertical="center"/>
    </xf>
    <xf numFmtId="43" fontId="0" fillId="0" borderId="0" xfId="0" applyNumberFormat="1" applyBorder="1"/>
    <xf numFmtId="44" fontId="11" fillId="3" borderId="39" xfId="5" applyNumberFormat="1" applyFont="1" applyFill="1" applyBorder="1"/>
    <xf numFmtId="0" fontId="0" fillId="3" borderId="39" xfId="0" applyFill="1" applyBorder="1"/>
    <xf numFmtId="0" fontId="1" fillId="3" borderId="16" xfId="0" applyFont="1" applyFill="1" applyBorder="1"/>
    <xf numFmtId="4" fontId="11" fillId="3" borderId="16" xfId="0" applyNumberFormat="1" applyFont="1" applyFill="1" applyBorder="1"/>
    <xf numFmtId="0" fontId="1" fillId="3" borderId="39" xfId="0" applyFont="1" applyFill="1" applyBorder="1"/>
    <xf numFmtId="0" fontId="0" fillId="3" borderId="16" xfId="0" applyFill="1" applyBorder="1"/>
    <xf numFmtId="44" fontId="2" fillId="0" borderId="0" xfId="4" applyFont="1" applyBorder="1"/>
    <xf numFmtId="4" fontId="11" fillId="3" borderId="39" xfId="9" applyNumberFormat="1" applyFont="1" applyFill="1" applyBorder="1"/>
    <xf numFmtId="4" fontId="11" fillId="0" borderId="39" xfId="9" applyNumberFormat="1" applyFont="1" applyFill="1" applyBorder="1"/>
    <xf numFmtId="0" fontId="12" fillId="0" borderId="39" xfId="10" applyFill="1" applyBorder="1" applyAlignment="1">
      <alignment horizontal="center"/>
    </xf>
    <xf numFmtId="0" fontId="1" fillId="0" borderId="39" xfId="11" applyFont="1" applyFill="1" applyBorder="1"/>
    <xf numFmtId="44" fontId="6" fillId="0" borderId="0" xfId="0" applyNumberFormat="1" applyFont="1" applyBorder="1"/>
    <xf numFmtId="44" fontId="6" fillId="0" borderId="0" xfId="4" applyFont="1" applyBorder="1"/>
    <xf numFmtId="0" fontId="6" fillId="2" borderId="1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" fillId="0" borderId="39" xfId="0" applyFont="1" applyFill="1" applyBorder="1"/>
    <xf numFmtId="0" fontId="0" fillId="3" borderId="3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4" fontId="11" fillId="3" borderId="39" xfId="0" applyNumberFormat="1" applyFont="1" applyFill="1" applyBorder="1"/>
    <xf numFmtId="44" fontId="6" fillId="0" borderId="34" xfId="0" applyNumberFormat="1" applyFont="1" applyBorder="1"/>
    <xf numFmtId="0" fontId="13" fillId="3" borderId="39" xfId="0" applyFont="1" applyFill="1" applyBorder="1" applyAlignment="1"/>
    <xf numFmtId="0" fontId="13" fillId="0" borderId="39" xfId="0" applyFont="1" applyFill="1" applyBorder="1" applyAlignment="1"/>
    <xf numFmtId="0" fontId="1" fillId="3" borderId="39" xfId="0" applyFont="1" applyFill="1" applyBorder="1" applyAlignment="1"/>
    <xf numFmtId="0" fontId="1" fillId="0" borderId="39" xfId="0" applyFont="1" applyFill="1" applyBorder="1" applyAlignment="1"/>
    <xf numFmtId="0" fontId="0" fillId="0" borderId="1" xfId="0" applyFont="1" applyAlignment="1"/>
    <xf numFmtId="166" fontId="11" fillId="3" borderId="39" xfId="0" applyNumberFormat="1" applyFont="1" applyFill="1" applyBorder="1" applyAlignment="1"/>
    <xf numFmtId="166" fontId="11" fillId="0" borderId="39" xfId="0" applyNumberFormat="1" applyFont="1" applyFill="1" applyBorder="1" applyAlignment="1"/>
    <xf numFmtId="0" fontId="1" fillId="0" borderId="39" xfId="0" applyFont="1" applyFill="1" applyBorder="1" applyAlignment="1">
      <alignment horizontal="left"/>
    </xf>
    <xf numFmtId="4" fontId="11" fillId="0" borderId="16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2" fillId="0" borderId="11" xfId="0" applyFont="1" applyFill="1" applyBorder="1"/>
    <xf numFmtId="0" fontId="14" fillId="0" borderId="45" xfId="0" applyFont="1" applyFill="1" applyBorder="1" applyAlignment="1"/>
    <xf numFmtId="4" fontId="15" fillId="0" borderId="45" xfId="0" applyNumberFormat="1" applyFont="1" applyFill="1" applyBorder="1" applyAlignment="1"/>
  </cellXfs>
  <cellStyles count="12">
    <cellStyle name="Euro" xfId="1"/>
    <cellStyle name="Millares [0] 2" xfId="2"/>
    <cellStyle name="Millares 2" xfId="3"/>
    <cellStyle name="Moneda" xfId="4" builtinId="4"/>
    <cellStyle name="Moneda 2" xfId="5"/>
    <cellStyle name="Moneda 3" xfId="6"/>
    <cellStyle name="Normal" xfId="0" builtinId="0"/>
    <cellStyle name="Normal 2" xfId="7"/>
    <cellStyle name="Normal 3" xfId="8"/>
    <cellStyle name="Normal 4" xfId="9"/>
    <cellStyle name="Normal 5" xfId="10"/>
    <cellStyle name="Normal 6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21.jpeg"/><Relationship Id="rId5" Type="http://schemas.openxmlformats.org/officeDocument/2006/relationships/image" Target="../media/image23.jpeg"/><Relationship Id="rId4" Type="http://schemas.openxmlformats.org/officeDocument/2006/relationships/image" Target="../media/image22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21.jpeg"/><Relationship Id="rId5" Type="http://schemas.openxmlformats.org/officeDocument/2006/relationships/image" Target="../media/image23.jpeg"/><Relationship Id="rId4" Type="http://schemas.openxmlformats.org/officeDocument/2006/relationships/image" Target="../media/image22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21.jpeg"/><Relationship Id="rId5" Type="http://schemas.openxmlformats.org/officeDocument/2006/relationships/image" Target="../media/image23.jpeg"/><Relationship Id="rId4" Type="http://schemas.openxmlformats.org/officeDocument/2006/relationships/image" Target="../media/image2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1.jpeg"/><Relationship Id="rId5" Type="http://schemas.openxmlformats.org/officeDocument/2006/relationships/image" Target="../media/image13.jpeg"/><Relationship Id="rId4" Type="http://schemas.openxmlformats.org/officeDocument/2006/relationships/image" Target="../media/image1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6" Type="http://schemas.openxmlformats.org/officeDocument/2006/relationships/image" Target="../media/image14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5.jpeg"/><Relationship Id="rId5" Type="http://schemas.openxmlformats.org/officeDocument/2006/relationships/image" Target="../media/image17.jpeg"/><Relationship Id="rId4" Type="http://schemas.openxmlformats.org/officeDocument/2006/relationships/image" Target="../media/image1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7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8.jpeg"/><Relationship Id="rId5" Type="http://schemas.openxmlformats.org/officeDocument/2006/relationships/image" Target="../media/image20.jpeg"/><Relationship Id="rId4" Type="http://schemas.openxmlformats.org/officeDocument/2006/relationships/image" Target="../media/image1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3</xdr:col>
      <xdr:colOff>1447800</xdr:colOff>
      <xdr:row>5</xdr:row>
      <xdr:rowOff>76200</xdr:rowOff>
    </xdr:to>
    <xdr:grpSp>
      <xdr:nvGrpSpPr>
        <xdr:cNvPr id="82411" name="Group 1"/>
        <xdr:cNvGrpSpPr>
          <a:grpSpLocks/>
        </xdr:cNvGrpSpPr>
      </xdr:nvGrpSpPr>
      <xdr:grpSpPr bwMode="auto">
        <a:xfrm>
          <a:off x="66675" y="0"/>
          <a:ext cx="6648450" cy="885825"/>
          <a:chOff x="7" y="0"/>
          <a:chExt cx="971" cy="93"/>
        </a:xfrm>
      </xdr:grpSpPr>
      <xdr:pic>
        <xdr:nvPicPr>
          <xdr:cNvPr id="82412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3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4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5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6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2417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73729" name="Text Box 1"/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85834" name="Line 3"/>
        <xdr:cNvSpPr>
          <a:spLocks noChangeShapeType="1"/>
        </xdr:cNvSpPr>
      </xdr:nvSpPr>
      <xdr:spPr bwMode="auto">
        <a:xfrm>
          <a:off x="5629275" y="1039177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85835" name="Line 4"/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61</xdr:row>
      <xdr:rowOff>57150</xdr:rowOff>
    </xdr:from>
    <xdr:to>
      <xdr:col>1</xdr:col>
      <xdr:colOff>2686050</xdr:colOff>
      <xdr:row>64</xdr:row>
      <xdr:rowOff>19050</xdr:rowOff>
    </xdr:to>
    <xdr:sp macro="" textlink="">
      <xdr:nvSpPr>
        <xdr:cNvPr id="73737" name="Text Box 9"/>
        <xdr:cNvSpPr txBox="1">
          <a:spLocks noChangeArrowheads="1"/>
        </xdr:cNvSpPr>
      </xdr:nvSpPr>
      <xdr:spPr bwMode="auto">
        <a:xfrm>
          <a:off x="1276350" y="1046797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L.C. ISRAEL ROSALES ALEMAN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ROAI 790415 448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85837" name="Group 6"/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85839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0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1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2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3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5844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304800</xdr:colOff>
      <xdr:row>61</xdr:row>
      <xdr:rowOff>25400</xdr:rowOff>
    </xdr:from>
    <xdr:to>
      <xdr:col>7</xdr:col>
      <xdr:colOff>38100</xdr:colOff>
      <xdr:row>63</xdr:row>
      <xdr:rowOff>177800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664200" y="106426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ING.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CITLALI AVILA CONTRERAS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AICC791013KG9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91402" name="Line 3"/>
        <xdr:cNvSpPr>
          <a:spLocks noChangeShapeType="1"/>
        </xdr:cNvSpPr>
      </xdr:nvSpPr>
      <xdr:spPr bwMode="auto">
        <a:xfrm>
          <a:off x="5629275" y="1039177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91403" name="Line 4"/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61</xdr:row>
      <xdr:rowOff>57150</xdr:rowOff>
    </xdr:from>
    <xdr:to>
      <xdr:col>1</xdr:col>
      <xdr:colOff>2686050</xdr:colOff>
      <xdr:row>64</xdr:row>
      <xdr:rowOff>19050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1276350" y="1046797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L.C. ISRAEL ROSALES ALEMAN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ROAI 790415 448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91405" name="Group 6"/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9140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08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09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10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11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1412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266700</xdr:colOff>
      <xdr:row>61</xdr:row>
      <xdr:rowOff>25400</xdr:rowOff>
    </xdr:from>
    <xdr:to>
      <xdr:col>7</xdr:col>
      <xdr:colOff>0</xdr:colOff>
      <xdr:row>63</xdr:row>
      <xdr:rowOff>177800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626100" y="106426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ING.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CITLALI AVILA CONTRERAS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AICC791013KG9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629275" y="1039177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61</xdr:row>
      <xdr:rowOff>57150</xdr:rowOff>
    </xdr:from>
    <xdr:to>
      <xdr:col>1</xdr:col>
      <xdr:colOff>2686050</xdr:colOff>
      <xdr:row>64</xdr:row>
      <xdr:rowOff>19050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1276350" y="1046797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L.C. ISRAEL ROSALES ALEMAN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ROAI 790415 448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6" name="Group 6"/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266700</xdr:colOff>
      <xdr:row>61</xdr:row>
      <xdr:rowOff>25400</xdr:rowOff>
    </xdr:from>
    <xdr:to>
      <xdr:col>7</xdr:col>
      <xdr:colOff>0</xdr:colOff>
      <xdr:row>63</xdr:row>
      <xdr:rowOff>177800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5629275" y="10436225"/>
          <a:ext cx="28098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ING.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CITLALI AVILA CONTRERAS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AICC791013KG9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1381125</xdr:colOff>
      <xdr:row>5</xdr:row>
      <xdr:rowOff>76200</xdr:rowOff>
    </xdr:to>
    <xdr:grpSp>
      <xdr:nvGrpSpPr>
        <xdr:cNvPr id="67957" name="Group 1"/>
        <xdr:cNvGrpSpPr>
          <a:grpSpLocks/>
        </xdr:cNvGrpSpPr>
      </xdr:nvGrpSpPr>
      <xdr:grpSpPr bwMode="auto">
        <a:xfrm>
          <a:off x="0" y="0"/>
          <a:ext cx="6648450" cy="885825"/>
          <a:chOff x="7" y="0"/>
          <a:chExt cx="971" cy="93"/>
        </a:xfrm>
      </xdr:grpSpPr>
      <xdr:pic>
        <xdr:nvPicPr>
          <xdr:cNvPr id="67958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59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0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1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2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7963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56321" name="Text Box 1"/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72526" name="Line 4"/>
        <xdr:cNvSpPr>
          <a:spLocks noChangeShapeType="1"/>
        </xdr:cNvSpPr>
      </xdr:nvSpPr>
      <xdr:spPr bwMode="auto">
        <a:xfrm>
          <a:off x="5781675" y="10391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72527" name="Line 5"/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200025</xdr:colOff>
      <xdr:row>61</xdr:row>
      <xdr:rowOff>57150</xdr:rowOff>
    </xdr:from>
    <xdr:to>
      <xdr:col>1</xdr:col>
      <xdr:colOff>2667000</xdr:colOff>
      <xdr:row>64</xdr:row>
      <xdr:rowOff>19050</xdr:rowOff>
    </xdr:to>
    <xdr:sp macro="" textlink="">
      <xdr:nvSpPr>
        <xdr:cNvPr id="56330" name="Text Box 10"/>
        <xdr:cNvSpPr txBox="1">
          <a:spLocks noChangeArrowheads="1"/>
        </xdr:cNvSpPr>
      </xdr:nvSpPr>
      <xdr:spPr bwMode="auto">
        <a:xfrm>
          <a:off x="1257300" y="1046797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L.C. ISRAEL ROSALES ALEMAN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ROAI 790415 448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72529" name="Group 10"/>
        <xdr:cNvGrpSpPr>
          <a:grpSpLocks/>
        </xdr:cNvGrpSpPr>
      </xdr:nvGrpSpPr>
      <xdr:grpSpPr bwMode="auto">
        <a:xfrm>
          <a:off x="371475" y="0"/>
          <a:ext cx="8769350" cy="901700"/>
          <a:chOff x="7" y="0"/>
          <a:chExt cx="971" cy="93"/>
        </a:xfrm>
      </xdr:grpSpPr>
      <xdr:pic>
        <xdr:nvPicPr>
          <xdr:cNvPr id="72531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2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3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4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5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2536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215900</xdr:colOff>
      <xdr:row>61</xdr:row>
      <xdr:rowOff>76200</xdr:rowOff>
    </xdr:from>
    <xdr:to>
      <xdr:col>7</xdr:col>
      <xdr:colOff>254000</xdr:colOff>
      <xdr:row>64</xdr:row>
      <xdr:rowOff>38100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740400" y="106934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ING.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CITLALI AVILA CONTRERAS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AICC791013KG9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819150</xdr:colOff>
      <xdr:row>15</xdr:row>
      <xdr:rowOff>0</xdr:rowOff>
    </xdr:to>
    <xdr:sp macro="" textlink="">
      <xdr:nvSpPr>
        <xdr:cNvPr id="54273" name="Text Box 1"/>
        <xdr:cNvSpPr txBox="1">
          <a:spLocks noChangeArrowheads="1"/>
        </xdr:cNvSpPr>
      </xdr:nvSpPr>
      <xdr:spPr bwMode="auto">
        <a:xfrm>
          <a:off x="66675" y="2914650"/>
          <a:ext cx="7524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1</xdr:col>
      <xdr:colOff>38100</xdr:colOff>
      <xdr:row>56</xdr:row>
      <xdr:rowOff>66675</xdr:rowOff>
    </xdr:from>
    <xdr:to>
      <xdr:col>3</xdr:col>
      <xdr:colOff>47625</xdr:colOff>
      <xdr:row>60</xdr:row>
      <xdr:rowOff>114300</xdr:rowOff>
    </xdr:to>
    <xdr:sp macro="" textlink="">
      <xdr:nvSpPr>
        <xdr:cNvPr id="68610" name="Text Box 2"/>
        <xdr:cNvSpPr txBox="1">
          <a:spLocks noChangeArrowheads="1"/>
        </xdr:cNvSpPr>
      </xdr:nvSpPr>
      <xdr:spPr bwMode="auto">
        <a:xfrm>
          <a:off x="628650" y="9667875"/>
          <a:ext cx="1990725" cy="809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L.C. ISRAEL ROSALES ALEMAN</a:t>
          </a:r>
        </a:p>
        <a:p>
          <a:pPr algn="ctr" rtl="0">
            <a:defRPr sz="1000"/>
          </a:pPr>
          <a:r>
            <a:rPr lang="es-MX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RFC. ROAI 790415 448</a:t>
          </a:r>
        </a:p>
        <a:p>
          <a:pPr algn="ctr" rtl="0">
            <a:defRPr sz="1000"/>
          </a:pPr>
          <a:endParaRPr lang="es-MX" sz="10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4</xdr:col>
      <xdr:colOff>190500</xdr:colOff>
      <xdr:row>55</xdr:row>
      <xdr:rowOff>171450</xdr:rowOff>
    </xdr:from>
    <xdr:to>
      <xdr:col>7</xdr:col>
      <xdr:colOff>85725</xdr:colOff>
      <xdr:row>55</xdr:row>
      <xdr:rowOff>171450</xdr:rowOff>
    </xdr:to>
    <xdr:sp macro="" textlink="">
      <xdr:nvSpPr>
        <xdr:cNvPr id="69455" name="Line 4"/>
        <xdr:cNvSpPr>
          <a:spLocks noChangeShapeType="1"/>
        </xdr:cNvSpPr>
      </xdr:nvSpPr>
      <xdr:spPr bwMode="auto">
        <a:xfrm>
          <a:off x="4895850" y="9582150"/>
          <a:ext cx="2619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190500</xdr:colOff>
      <xdr:row>55</xdr:row>
      <xdr:rowOff>171450</xdr:rowOff>
    </xdr:from>
    <xdr:to>
      <xdr:col>2</xdr:col>
      <xdr:colOff>981075</xdr:colOff>
      <xdr:row>55</xdr:row>
      <xdr:rowOff>180975</xdr:rowOff>
    </xdr:to>
    <xdr:sp macro="" textlink="">
      <xdr:nvSpPr>
        <xdr:cNvPr id="69456" name="Line 5"/>
        <xdr:cNvSpPr>
          <a:spLocks noChangeShapeType="1"/>
        </xdr:cNvSpPr>
      </xdr:nvSpPr>
      <xdr:spPr bwMode="auto">
        <a:xfrm>
          <a:off x="781050" y="9582150"/>
          <a:ext cx="25717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571500</xdr:colOff>
      <xdr:row>5</xdr:row>
      <xdr:rowOff>76200</xdr:rowOff>
    </xdr:to>
    <xdr:grpSp>
      <xdr:nvGrpSpPr>
        <xdr:cNvPr id="69457" name="Group 10"/>
        <xdr:cNvGrpSpPr>
          <a:grpSpLocks/>
        </xdr:cNvGrpSpPr>
      </xdr:nvGrpSpPr>
      <xdr:grpSpPr bwMode="auto">
        <a:xfrm>
          <a:off x="0" y="0"/>
          <a:ext cx="8013700" cy="901700"/>
          <a:chOff x="7" y="0"/>
          <a:chExt cx="971" cy="93"/>
        </a:xfrm>
      </xdr:grpSpPr>
      <xdr:pic>
        <xdr:nvPicPr>
          <xdr:cNvPr id="69459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0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1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2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3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9464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88900</xdr:colOff>
      <xdr:row>56</xdr:row>
      <xdr:rowOff>76200</xdr:rowOff>
    </xdr:from>
    <xdr:to>
      <xdr:col>7</xdr:col>
      <xdr:colOff>177800</xdr:colOff>
      <xdr:row>59</xdr:row>
      <xdr:rowOff>38100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800600" y="98679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ING.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CITLALI AVILA CONTRERAS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AICC791013KG9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58369" name="Text Box 1"/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209550</xdr:colOff>
      <xdr:row>60</xdr:row>
      <xdr:rowOff>171450</xdr:rowOff>
    </xdr:from>
    <xdr:to>
      <xdr:col>7</xdr:col>
      <xdr:colOff>104775</xdr:colOff>
      <xdr:row>60</xdr:row>
      <xdr:rowOff>171450</xdr:rowOff>
    </xdr:to>
    <xdr:sp macro="" textlink="">
      <xdr:nvSpPr>
        <xdr:cNvPr id="70476" name="Line 4"/>
        <xdr:cNvSpPr>
          <a:spLocks noChangeShapeType="1"/>
        </xdr:cNvSpPr>
      </xdr:nvSpPr>
      <xdr:spPr bwMode="auto">
        <a:xfrm>
          <a:off x="4933950" y="10391775"/>
          <a:ext cx="2876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238125</xdr:colOff>
      <xdr:row>60</xdr:row>
      <xdr:rowOff>171450</xdr:rowOff>
    </xdr:from>
    <xdr:to>
      <xdr:col>1</xdr:col>
      <xdr:colOff>1962150</xdr:colOff>
      <xdr:row>60</xdr:row>
      <xdr:rowOff>171450</xdr:rowOff>
    </xdr:to>
    <xdr:sp macro="" textlink="">
      <xdr:nvSpPr>
        <xdr:cNvPr id="70477" name="Line 5"/>
        <xdr:cNvSpPr>
          <a:spLocks noChangeShapeType="1"/>
        </xdr:cNvSpPr>
      </xdr:nvSpPr>
      <xdr:spPr bwMode="auto">
        <a:xfrm>
          <a:off x="1295400" y="10391775"/>
          <a:ext cx="1724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228600</xdr:colOff>
      <xdr:row>61</xdr:row>
      <xdr:rowOff>57150</xdr:rowOff>
    </xdr:from>
    <xdr:to>
      <xdr:col>1</xdr:col>
      <xdr:colOff>2695575</xdr:colOff>
      <xdr:row>64</xdr:row>
      <xdr:rowOff>19050</xdr:rowOff>
    </xdr:to>
    <xdr:sp macro="" textlink="">
      <xdr:nvSpPr>
        <xdr:cNvPr id="58378" name="Text Box 10"/>
        <xdr:cNvSpPr txBox="1">
          <a:spLocks noChangeArrowheads="1"/>
        </xdr:cNvSpPr>
      </xdr:nvSpPr>
      <xdr:spPr bwMode="auto">
        <a:xfrm>
          <a:off x="1285875" y="1046797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L.C. ISRAEL ROSALES ALEMAN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ROAI 790415 448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7</xdr:col>
      <xdr:colOff>981075</xdr:colOff>
      <xdr:row>5</xdr:row>
      <xdr:rowOff>76200</xdr:rowOff>
    </xdr:to>
    <xdr:grpSp>
      <xdr:nvGrpSpPr>
        <xdr:cNvPr id="70479" name="Group 14"/>
        <xdr:cNvGrpSpPr>
          <a:grpSpLocks/>
        </xdr:cNvGrpSpPr>
      </xdr:nvGrpSpPr>
      <xdr:grpSpPr bwMode="auto">
        <a:xfrm>
          <a:off x="66675" y="0"/>
          <a:ext cx="8636000" cy="901700"/>
          <a:chOff x="7" y="0"/>
          <a:chExt cx="971" cy="93"/>
        </a:xfrm>
      </xdr:grpSpPr>
      <xdr:pic>
        <xdr:nvPicPr>
          <xdr:cNvPr id="70481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2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3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4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5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0486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203200</xdr:colOff>
      <xdr:row>61</xdr:row>
      <xdr:rowOff>38100</xdr:rowOff>
    </xdr:from>
    <xdr:to>
      <xdr:col>7</xdr:col>
      <xdr:colOff>38100</xdr:colOff>
      <xdr:row>64</xdr:row>
      <xdr:rowOff>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4940300" y="106553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ING.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CITLALI AVILA CONTRERAS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AICC791013KG9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57345" name="Text Box 1"/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209550</xdr:colOff>
      <xdr:row>60</xdr:row>
      <xdr:rowOff>171450</xdr:rowOff>
    </xdr:from>
    <xdr:to>
      <xdr:col>7</xdr:col>
      <xdr:colOff>104775</xdr:colOff>
      <xdr:row>60</xdr:row>
      <xdr:rowOff>171450</xdr:rowOff>
    </xdr:to>
    <xdr:sp macro="" textlink="">
      <xdr:nvSpPr>
        <xdr:cNvPr id="71502" name="Line 4"/>
        <xdr:cNvSpPr>
          <a:spLocks noChangeShapeType="1"/>
        </xdr:cNvSpPr>
      </xdr:nvSpPr>
      <xdr:spPr bwMode="auto">
        <a:xfrm>
          <a:off x="5715000" y="10391775"/>
          <a:ext cx="2771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161925</xdr:colOff>
      <xdr:row>60</xdr:row>
      <xdr:rowOff>171450</xdr:rowOff>
    </xdr:from>
    <xdr:to>
      <xdr:col>1</xdr:col>
      <xdr:colOff>2667000</xdr:colOff>
      <xdr:row>60</xdr:row>
      <xdr:rowOff>171450</xdr:rowOff>
    </xdr:to>
    <xdr:sp macro="" textlink="">
      <xdr:nvSpPr>
        <xdr:cNvPr id="71503" name="Line 5"/>
        <xdr:cNvSpPr>
          <a:spLocks noChangeShapeType="1"/>
        </xdr:cNvSpPr>
      </xdr:nvSpPr>
      <xdr:spPr bwMode="auto">
        <a:xfrm>
          <a:off x="1219200" y="10391775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61</xdr:row>
      <xdr:rowOff>0</xdr:rowOff>
    </xdr:from>
    <xdr:to>
      <xdr:col>1</xdr:col>
      <xdr:colOff>2647950</xdr:colOff>
      <xdr:row>63</xdr:row>
      <xdr:rowOff>152400</xdr:rowOff>
    </xdr:to>
    <xdr:sp macro="" textlink="">
      <xdr:nvSpPr>
        <xdr:cNvPr id="57354" name="Text Box 10"/>
        <xdr:cNvSpPr txBox="1">
          <a:spLocks noChangeArrowheads="1"/>
        </xdr:cNvSpPr>
      </xdr:nvSpPr>
      <xdr:spPr bwMode="auto">
        <a:xfrm>
          <a:off x="1238250" y="1041082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L.C. ISRAEL ROSALES ALEMAN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ROAI 790415 448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723900</xdr:colOff>
      <xdr:row>5</xdr:row>
      <xdr:rowOff>76200</xdr:rowOff>
    </xdr:to>
    <xdr:grpSp>
      <xdr:nvGrpSpPr>
        <xdr:cNvPr id="71505" name="Group 10"/>
        <xdr:cNvGrpSpPr>
          <a:grpSpLocks/>
        </xdr:cNvGrpSpPr>
      </xdr:nvGrpSpPr>
      <xdr:grpSpPr bwMode="auto">
        <a:xfrm>
          <a:off x="371475" y="0"/>
          <a:ext cx="8747125" cy="901700"/>
          <a:chOff x="7" y="0"/>
          <a:chExt cx="971" cy="93"/>
        </a:xfrm>
      </xdr:grpSpPr>
      <xdr:pic>
        <xdr:nvPicPr>
          <xdr:cNvPr id="71507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08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09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10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11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1512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127000</xdr:colOff>
      <xdr:row>61</xdr:row>
      <xdr:rowOff>25400</xdr:rowOff>
    </xdr:from>
    <xdr:to>
      <xdr:col>7</xdr:col>
      <xdr:colOff>63500</xdr:colOff>
      <xdr:row>63</xdr:row>
      <xdr:rowOff>177800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638800" y="106426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ING.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CITLALI AVILA CONTRERAS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AICC791013KG9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67585" name="Text Box 1"/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73550" name="Line 4"/>
        <xdr:cNvSpPr>
          <a:spLocks noChangeShapeType="1"/>
        </xdr:cNvSpPr>
      </xdr:nvSpPr>
      <xdr:spPr bwMode="auto">
        <a:xfrm>
          <a:off x="5781675" y="10391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73551" name="Line 5"/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61</xdr:row>
      <xdr:rowOff>57150</xdr:rowOff>
    </xdr:from>
    <xdr:to>
      <xdr:col>1</xdr:col>
      <xdr:colOff>2686050</xdr:colOff>
      <xdr:row>64</xdr:row>
      <xdr:rowOff>19050</xdr:rowOff>
    </xdr:to>
    <xdr:sp macro="" textlink="">
      <xdr:nvSpPr>
        <xdr:cNvPr id="67594" name="Text Box 10"/>
        <xdr:cNvSpPr txBox="1">
          <a:spLocks noChangeArrowheads="1"/>
        </xdr:cNvSpPr>
      </xdr:nvSpPr>
      <xdr:spPr bwMode="auto">
        <a:xfrm>
          <a:off x="1276350" y="1046797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L.C. ISRAEL ROSALES ALEMAN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ROAI 790415 448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73553" name="Group 10"/>
        <xdr:cNvGrpSpPr>
          <a:grpSpLocks/>
        </xdr:cNvGrpSpPr>
      </xdr:nvGrpSpPr>
      <xdr:grpSpPr bwMode="auto">
        <a:xfrm>
          <a:off x="371475" y="0"/>
          <a:ext cx="8997950" cy="901700"/>
          <a:chOff x="7" y="0"/>
          <a:chExt cx="971" cy="93"/>
        </a:xfrm>
      </xdr:grpSpPr>
      <xdr:pic>
        <xdr:nvPicPr>
          <xdr:cNvPr id="73555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6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7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8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59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3560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190500</xdr:colOff>
      <xdr:row>61</xdr:row>
      <xdr:rowOff>25400</xdr:rowOff>
    </xdr:from>
    <xdr:to>
      <xdr:col>7</xdr:col>
      <xdr:colOff>228600</xdr:colOff>
      <xdr:row>63</xdr:row>
      <xdr:rowOff>177800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715000" y="106426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ING.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CITLALI AVILA CONTRERAS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AICC791013KG9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73729" name="Text Box 1"/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80714" name="Line 3"/>
        <xdr:cNvSpPr>
          <a:spLocks noChangeShapeType="1"/>
        </xdr:cNvSpPr>
      </xdr:nvSpPr>
      <xdr:spPr bwMode="auto">
        <a:xfrm>
          <a:off x="5781675" y="10391775"/>
          <a:ext cx="2667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80715" name="Line 4"/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61</xdr:row>
      <xdr:rowOff>57150</xdr:rowOff>
    </xdr:from>
    <xdr:to>
      <xdr:col>1</xdr:col>
      <xdr:colOff>2686050</xdr:colOff>
      <xdr:row>64</xdr:row>
      <xdr:rowOff>19050</xdr:rowOff>
    </xdr:to>
    <xdr:sp macro="" textlink="">
      <xdr:nvSpPr>
        <xdr:cNvPr id="73737" name="Text Box 9"/>
        <xdr:cNvSpPr txBox="1">
          <a:spLocks noChangeArrowheads="1"/>
        </xdr:cNvSpPr>
      </xdr:nvSpPr>
      <xdr:spPr bwMode="auto">
        <a:xfrm>
          <a:off x="1276350" y="1046797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L.C. ISRAEL ROSALES ALEMAN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ROAI 790415 448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80717" name="Group 6"/>
        <xdr:cNvGrpSpPr>
          <a:grpSpLocks/>
        </xdr:cNvGrpSpPr>
      </xdr:nvGrpSpPr>
      <xdr:grpSpPr bwMode="auto">
        <a:xfrm>
          <a:off x="371475" y="0"/>
          <a:ext cx="8629650" cy="901700"/>
          <a:chOff x="7" y="0"/>
          <a:chExt cx="971" cy="93"/>
        </a:xfrm>
      </xdr:grpSpPr>
      <xdr:pic>
        <xdr:nvPicPr>
          <xdr:cNvPr id="80719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0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1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2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3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0724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139700</xdr:colOff>
      <xdr:row>61</xdr:row>
      <xdr:rowOff>38100</xdr:rowOff>
    </xdr:from>
    <xdr:to>
      <xdr:col>7</xdr:col>
      <xdr:colOff>177800</xdr:colOff>
      <xdr:row>64</xdr:row>
      <xdr:rowOff>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664200" y="106553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ING.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CITLALI AVILA CONTRERAS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AICC791013KG9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15</xdr:row>
      <xdr:rowOff>0</xdr:rowOff>
    </xdr:from>
    <xdr:to>
      <xdr:col>0</xdr:col>
      <xdr:colOff>1057275</xdr:colOff>
      <xdr:row>15</xdr:row>
      <xdr:rowOff>0</xdr:rowOff>
    </xdr:to>
    <xdr:sp macro="" textlink="">
      <xdr:nvSpPr>
        <xdr:cNvPr id="73729" name="Text Box 1"/>
        <xdr:cNvSpPr txBox="1">
          <a:spLocks noChangeArrowheads="1"/>
        </xdr:cNvSpPr>
      </xdr:nvSpPr>
      <xdr:spPr bwMode="auto">
        <a:xfrm>
          <a:off x="66675" y="2914650"/>
          <a:ext cx="9906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CAPTURA Y 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C.P. YADIRA JUAREZ GUZMAN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Arial"/>
              <a:cs typeface="Arial"/>
            </a:rPr>
            <a:t>R.F.C. JUGY-731106</a:t>
          </a:r>
        </a:p>
      </xdr:txBody>
    </xdr:sp>
    <xdr:clientData/>
  </xdr:twoCellAnchor>
  <xdr:twoCellAnchor>
    <xdr:from>
      <xdr:col>4</xdr:col>
      <xdr:colOff>266700</xdr:colOff>
      <xdr:row>60</xdr:row>
      <xdr:rowOff>171450</xdr:rowOff>
    </xdr:from>
    <xdr:to>
      <xdr:col>7</xdr:col>
      <xdr:colOff>161925</xdr:colOff>
      <xdr:row>60</xdr:row>
      <xdr:rowOff>171450</xdr:rowOff>
    </xdr:to>
    <xdr:sp macro="" textlink="">
      <xdr:nvSpPr>
        <xdr:cNvPr id="83786" name="Line 3"/>
        <xdr:cNvSpPr>
          <a:spLocks noChangeShapeType="1"/>
        </xdr:cNvSpPr>
      </xdr:nvSpPr>
      <xdr:spPr bwMode="auto">
        <a:xfrm>
          <a:off x="5629275" y="10391775"/>
          <a:ext cx="2600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171450</xdr:colOff>
      <xdr:row>60</xdr:row>
      <xdr:rowOff>161925</xdr:rowOff>
    </xdr:from>
    <xdr:to>
      <xdr:col>1</xdr:col>
      <xdr:colOff>2676525</xdr:colOff>
      <xdr:row>60</xdr:row>
      <xdr:rowOff>161925</xdr:rowOff>
    </xdr:to>
    <xdr:sp macro="" textlink="">
      <xdr:nvSpPr>
        <xdr:cNvPr id="83787" name="Line 4"/>
        <xdr:cNvSpPr>
          <a:spLocks noChangeShapeType="1"/>
        </xdr:cNvSpPr>
      </xdr:nvSpPr>
      <xdr:spPr bwMode="auto">
        <a:xfrm>
          <a:off x="1228725" y="10382250"/>
          <a:ext cx="2505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219075</xdr:colOff>
      <xdr:row>61</xdr:row>
      <xdr:rowOff>57150</xdr:rowOff>
    </xdr:from>
    <xdr:to>
      <xdr:col>1</xdr:col>
      <xdr:colOff>2686050</xdr:colOff>
      <xdr:row>64</xdr:row>
      <xdr:rowOff>19050</xdr:rowOff>
    </xdr:to>
    <xdr:sp macro="" textlink="">
      <xdr:nvSpPr>
        <xdr:cNvPr id="73737" name="Text Box 9"/>
        <xdr:cNvSpPr txBox="1">
          <a:spLocks noChangeArrowheads="1"/>
        </xdr:cNvSpPr>
      </xdr:nvSpPr>
      <xdr:spPr bwMode="auto">
        <a:xfrm>
          <a:off x="1276350" y="10467975"/>
          <a:ext cx="2466975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ELABORA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L.C. ISRAEL ROSALES ALEMAN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ROAI 790415 448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  <xdr:twoCellAnchor>
    <xdr:from>
      <xdr:col>0</xdr:col>
      <xdr:colOff>371475</xdr:colOff>
      <xdr:row>0</xdr:row>
      <xdr:rowOff>0</xdr:rowOff>
    </xdr:from>
    <xdr:to>
      <xdr:col>7</xdr:col>
      <xdr:colOff>695325</xdr:colOff>
      <xdr:row>5</xdr:row>
      <xdr:rowOff>76200</xdr:rowOff>
    </xdr:to>
    <xdr:grpSp>
      <xdr:nvGrpSpPr>
        <xdr:cNvPr id="83789" name="Group 6"/>
        <xdr:cNvGrpSpPr>
          <a:grpSpLocks/>
        </xdr:cNvGrpSpPr>
      </xdr:nvGrpSpPr>
      <xdr:grpSpPr bwMode="auto">
        <a:xfrm>
          <a:off x="371475" y="0"/>
          <a:ext cx="8388350" cy="901700"/>
          <a:chOff x="7" y="0"/>
          <a:chExt cx="971" cy="93"/>
        </a:xfrm>
      </xdr:grpSpPr>
      <xdr:pic>
        <xdr:nvPicPr>
          <xdr:cNvPr id="83791" name="Picture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178" t="45451" r="-1628"/>
          <a:stretch>
            <a:fillRect/>
          </a:stretch>
        </xdr:blipFill>
        <xdr:spPr bwMode="auto">
          <a:xfrm>
            <a:off x="7" y="17"/>
            <a:ext cx="143" cy="6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2" name="Picture 8" descr="Dget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2" y="8"/>
            <a:ext cx="155" cy="8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3" name="Picture 9" descr="ITSPE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75" y="3"/>
            <a:ext cx="103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4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0284" t="44362" r="7152"/>
          <a:stretch>
            <a:fillRect/>
          </a:stretch>
        </xdr:blipFill>
        <xdr:spPr bwMode="auto">
          <a:xfrm>
            <a:off x="516" y="11"/>
            <a:ext cx="183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5" name="0 Imagen" descr="SEV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8" y="3"/>
            <a:ext cx="173" cy="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3796" name="Imagen 6" descr="Encabezado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412" t="39098" r="68065"/>
          <a:stretch>
            <a:fillRect/>
          </a:stretch>
        </xdr:blipFill>
        <xdr:spPr bwMode="auto">
          <a:xfrm>
            <a:off x="179" y="0"/>
            <a:ext cx="207" cy="8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114300</xdr:colOff>
      <xdr:row>61</xdr:row>
      <xdr:rowOff>38100</xdr:rowOff>
    </xdr:from>
    <xdr:to>
      <xdr:col>7</xdr:col>
      <xdr:colOff>228600</xdr:colOff>
      <xdr:row>64</xdr:row>
      <xdr:rowOff>0</xdr:rowOff>
    </xdr:to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5473700" y="10655300"/>
          <a:ext cx="2819400" cy="533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REVISION</a:t>
          </a: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ING.</a:t>
          </a:r>
          <a:r>
            <a:rPr lang="es-MX" sz="1000" b="0" i="0" strike="noStrike" baseline="0">
              <a:solidFill>
                <a:srgbClr val="000000"/>
              </a:solidFill>
              <a:latin typeface="Tahoma"/>
              <a:cs typeface="Tahoma"/>
            </a:rPr>
            <a:t> CITLALI AVILA CONTRERAS</a:t>
          </a: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s-MX" sz="1000" b="0" i="0" strike="noStrike">
              <a:solidFill>
                <a:srgbClr val="000000"/>
              </a:solidFill>
              <a:latin typeface="Tahoma"/>
              <a:cs typeface="Tahoma"/>
            </a:rPr>
            <a:t>RFC. AICC791013KG9</a:t>
          </a:r>
        </a:p>
        <a:p>
          <a:pPr algn="ctr" rtl="0">
            <a:defRPr sz="1000"/>
          </a:pPr>
          <a:endParaRPr lang="es-MX" sz="1000" b="0" i="0" strike="noStrike">
            <a:solidFill>
              <a:srgbClr val="000000"/>
            </a:solidFill>
            <a:latin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7:I50"/>
  <sheetViews>
    <sheetView topLeftCell="A13" workbookViewId="0">
      <selection activeCell="B34" sqref="B34:C34"/>
    </sheetView>
  </sheetViews>
  <sheetFormatPr baseColWidth="10" defaultRowHeight="12.75" x14ac:dyDescent="0.2"/>
  <cols>
    <col min="1" max="1" width="13.7109375" style="1" customWidth="1"/>
    <col min="2" max="2" width="37" style="1" customWidth="1"/>
    <col min="3" max="3" width="28.28515625" style="1" customWidth="1"/>
    <col min="4" max="4" width="22.5703125" style="1" customWidth="1"/>
    <col min="5" max="8" width="11.42578125" style="1"/>
    <col min="9" max="9" width="15.140625" style="1" bestFit="1" customWidth="1"/>
    <col min="10" max="16384" width="11.42578125" style="1"/>
  </cols>
  <sheetData>
    <row r="7" spans="1:4" ht="13.5" thickBot="1" x14ac:dyDescent="0.25"/>
    <row r="8" spans="1:4" ht="13.5" thickTop="1" x14ac:dyDescent="0.2">
      <c r="A8" s="2"/>
      <c r="B8" s="3"/>
      <c r="C8" s="3"/>
      <c r="D8" s="4"/>
    </row>
    <row r="9" spans="1:4" x14ac:dyDescent="0.2">
      <c r="A9" s="132" t="s">
        <v>13</v>
      </c>
      <c r="B9" s="133"/>
      <c r="C9" s="133"/>
      <c r="D9" s="134"/>
    </row>
    <row r="10" spans="1:4" x14ac:dyDescent="0.2">
      <c r="A10" s="32"/>
      <c r="B10" s="33"/>
      <c r="C10" s="33"/>
      <c r="D10" s="34"/>
    </row>
    <row r="11" spans="1:4" ht="18" x14ac:dyDescent="0.25">
      <c r="A11" s="135" t="s">
        <v>8</v>
      </c>
      <c r="B11" s="136"/>
      <c r="C11" s="136"/>
      <c r="D11" s="137"/>
    </row>
    <row r="12" spans="1:4" ht="13.5" thickBot="1" x14ac:dyDescent="0.25">
      <c r="A12" s="5"/>
      <c r="B12" s="6"/>
      <c r="C12" s="6"/>
      <c r="D12" s="7"/>
    </row>
    <row r="13" spans="1:4" ht="13.5" thickTop="1" x14ac:dyDescent="0.2"/>
    <row r="14" spans="1:4" x14ac:dyDescent="0.2">
      <c r="A14" s="138" t="s">
        <v>42</v>
      </c>
      <c r="B14" s="138"/>
      <c r="C14" s="138"/>
      <c r="D14" s="138"/>
    </row>
    <row r="15" spans="1:4" x14ac:dyDescent="0.2">
      <c r="A15" s="124"/>
      <c r="B15" s="124"/>
      <c r="C15" s="124"/>
      <c r="D15" s="124"/>
    </row>
    <row r="16" spans="1:4" x14ac:dyDescent="0.2">
      <c r="A16" s="126" t="s">
        <v>1</v>
      </c>
      <c r="B16" s="127"/>
      <c r="C16" s="128"/>
      <c r="D16" s="128" t="s">
        <v>2</v>
      </c>
    </row>
    <row r="17" spans="1:9" x14ac:dyDescent="0.2">
      <c r="A17" s="129"/>
      <c r="B17" s="130"/>
      <c r="C17" s="131"/>
      <c r="D17" s="131"/>
    </row>
    <row r="18" spans="1:9" ht="17.100000000000001" customHeight="1" x14ac:dyDescent="0.2">
      <c r="A18" s="8"/>
      <c r="B18" s="9"/>
      <c r="C18" s="10"/>
      <c r="D18" s="10"/>
    </row>
    <row r="19" spans="1:9" ht="24.95" customHeight="1" x14ac:dyDescent="0.2">
      <c r="A19" s="23" t="s">
        <v>6</v>
      </c>
      <c r="C19" s="12"/>
      <c r="D19" s="20"/>
    </row>
    <row r="20" spans="1:9" ht="24.95" customHeight="1" x14ac:dyDescent="0.2">
      <c r="A20" s="23"/>
      <c r="C20" s="12"/>
      <c r="D20" s="20"/>
    </row>
    <row r="21" spans="1:9" ht="24.95" customHeight="1" x14ac:dyDescent="0.2">
      <c r="A21" s="23"/>
      <c r="B21" s="87" t="s">
        <v>12</v>
      </c>
      <c r="C21" s="160" t="s">
        <v>43</v>
      </c>
      <c r="D21" s="72">
        <v>729465.77</v>
      </c>
      <c r="G21" s="105"/>
    </row>
    <row r="22" spans="1:9" ht="24.95" customHeight="1" x14ac:dyDescent="0.2">
      <c r="A22" s="23"/>
      <c r="B22" s="87" t="s">
        <v>9</v>
      </c>
      <c r="C22" s="160" t="s">
        <v>44</v>
      </c>
      <c r="D22" s="72">
        <v>567115.15</v>
      </c>
      <c r="F22" s="22"/>
      <c r="G22" s="105"/>
    </row>
    <row r="23" spans="1:9" ht="24.95" customHeight="1" x14ac:dyDescent="0.2">
      <c r="A23" s="23"/>
      <c r="B23" s="87" t="s">
        <v>10</v>
      </c>
      <c r="C23" s="160" t="s">
        <v>45</v>
      </c>
      <c r="D23" s="72">
        <v>38176.04</v>
      </c>
      <c r="G23" s="105"/>
    </row>
    <row r="24" spans="1:9" ht="24.95" customHeight="1" x14ac:dyDescent="0.2">
      <c r="A24" s="23"/>
      <c r="B24" s="87" t="s">
        <v>11</v>
      </c>
      <c r="C24" s="160" t="s">
        <v>46</v>
      </c>
      <c r="D24" s="72">
        <v>318018.84000000003</v>
      </c>
      <c r="G24" s="105"/>
    </row>
    <row r="25" spans="1:9" ht="24.95" customHeight="1" x14ac:dyDescent="0.2">
      <c r="A25" s="23"/>
      <c r="B25" s="87" t="s">
        <v>35</v>
      </c>
      <c r="C25" s="160" t="s">
        <v>47</v>
      </c>
      <c r="D25" s="72">
        <v>17505.97</v>
      </c>
      <c r="G25" s="105"/>
    </row>
    <row r="26" spans="1:9" ht="24.95" customHeight="1" x14ac:dyDescent="0.2">
      <c r="A26" s="23"/>
      <c r="B26" s="87"/>
      <c r="C26" s="160"/>
      <c r="D26" s="72"/>
      <c r="G26" s="105"/>
    </row>
    <row r="27" spans="1:9" ht="24.95" customHeight="1" x14ac:dyDescent="0.2">
      <c r="A27" s="11"/>
      <c r="B27" s="87" t="s">
        <v>40</v>
      </c>
      <c r="C27" s="160" t="s">
        <v>48</v>
      </c>
      <c r="D27" s="72">
        <v>51210.34</v>
      </c>
      <c r="G27" s="105"/>
    </row>
    <row r="28" spans="1:9" ht="24.75" customHeight="1" x14ac:dyDescent="0.2">
      <c r="A28" s="11"/>
      <c r="B28" s="87" t="s">
        <v>49</v>
      </c>
      <c r="C28" s="160" t="s">
        <v>50</v>
      </c>
      <c r="D28" s="72">
        <v>15956</v>
      </c>
      <c r="G28" s="105"/>
    </row>
    <row r="29" spans="1:9" ht="24.95" customHeight="1" x14ac:dyDescent="0.2">
      <c r="A29" s="11"/>
      <c r="B29" s="87" t="s">
        <v>52</v>
      </c>
      <c r="C29" s="160" t="s">
        <v>53</v>
      </c>
      <c r="D29" s="72">
        <v>16269.2</v>
      </c>
      <c r="G29" s="105"/>
      <c r="I29" s="100"/>
    </row>
    <row r="30" spans="1:9" ht="17.100000000000001" customHeight="1" x14ac:dyDescent="0.2">
      <c r="A30" s="11"/>
      <c r="B30" s="87" t="s">
        <v>57</v>
      </c>
      <c r="C30" s="160" t="s">
        <v>55</v>
      </c>
      <c r="D30" s="72">
        <v>20911.759999999998</v>
      </c>
      <c r="G30" s="106"/>
    </row>
    <row r="31" spans="1:9" ht="17.100000000000001" customHeight="1" x14ac:dyDescent="0.2">
      <c r="A31" s="11"/>
      <c r="B31" s="87" t="s">
        <v>60</v>
      </c>
      <c r="C31" s="160" t="s">
        <v>61</v>
      </c>
      <c r="D31" s="72">
        <v>50001.25</v>
      </c>
    </row>
    <row r="32" spans="1:9" ht="17.100000000000001" customHeight="1" x14ac:dyDescent="0.2">
      <c r="A32" s="11"/>
      <c r="C32" s="1" t="s">
        <v>56</v>
      </c>
      <c r="D32" s="114">
        <f>SUM(D21:D31)</f>
        <v>1824630.32</v>
      </c>
    </row>
    <row r="33" spans="1:4" ht="17.100000000000001" customHeight="1" x14ac:dyDescent="0.2">
      <c r="A33" s="23"/>
      <c r="C33" s="12"/>
      <c r="D33" s="20"/>
    </row>
    <row r="34" spans="1:4" ht="17.100000000000001" customHeight="1" x14ac:dyDescent="0.2">
      <c r="A34" s="11"/>
      <c r="B34" s="124" t="str">
        <f>+'ANALISIS DE LAS CUENTAS'!B33</f>
        <v>TOTAL DE BANCOS AL 31 DE MAYO DE 2022</v>
      </c>
      <c r="C34" s="125"/>
      <c r="D34" s="20"/>
    </row>
    <row r="35" spans="1:4" ht="17.100000000000001" customHeight="1" x14ac:dyDescent="0.2">
      <c r="A35" s="11"/>
      <c r="C35" s="12"/>
      <c r="D35" s="20"/>
    </row>
    <row r="36" spans="1:4" ht="17.100000000000001" customHeight="1" x14ac:dyDescent="0.2">
      <c r="A36" s="11"/>
      <c r="C36" s="12"/>
      <c r="D36" s="12"/>
    </row>
    <row r="37" spans="1:4" ht="17.100000000000001" customHeight="1" x14ac:dyDescent="0.2"/>
    <row r="38" spans="1:4" ht="17.100000000000001" customHeight="1" x14ac:dyDescent="0.2"/>
    <row r="39" spans="1:4" ht="17.100000000000001" customHeight="1" x14ac:dyDescent="0.2"/>
    <row r="40" spans="1:4" ht="17.100000000000001" customHeight="1" x14ac:dyDescent="0.2"/>
    <row r="41" spans="1:4" ht="17.100000000000001" customHeight="1" x14ac:dyDescent="0.2"/>
    <row r="42" spans="1:4" ht="17.100000000000001" customHeight="1" x14ac:dyDescent="0.2"/>
    <row r="43" spans="1:4" ht="17.100000000000001" customHeight="1" x14ac:dyDescent="0.2"/>
    <row r="44" spans="1:4" ht="17.100000000000001" customHeight="1" x14ac:dyDescent="0.2"/>
    <row r="45" spans="1:4" ht="17.100000000000001" customHeight="1" x14ac:dyDescent="0.2"/>
    <row r="46" spans="1:4" ht="17.100000000000001" customHeight="1" x14ac:dyDescent="0.2"/>
    <row r="47" spans="1:4" ht="17.100000000000001" customHeight="1" x14ac:dyDescent="0.2"/>
    <row r="48" spans="1:4" ht="17.100000000000001" customHeight="1" x14ac:dyDescent="0.2"/>
    <row r="49" ht="17.100000000000001" customHeight="1" x14ac:dyDescent="0.2"/>
    <row r="50" ht="17.100000000000001" customHeight="1" x14ac:dyDescent="0.2"/>
  </sheetData>
  <mergeCells count="7">
    <mergeCell ref="B34:C34"/>
    <mergeCell ref="A16:C17"/>
    <mergeCell ref="D16:D17"/>
    <mergeCell ref="A9:D9"/>
    <mergeCell ref="A11:D11"/>
    <mergeCell ref="A14:D14"/>
    <mergeCell ref="A15:D15"/>
  </mergeCells>
  <phoneticPr fontId="10" type="noConversion"/>
  <pageMargins left="0.25" right="0.25" top="0.75" bottom="0.75" header="0.3" footer="0.3"/>
  <pageSetup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indexed="13"/>
    <pageSetUpPr fitToPage="1"/>
  </sheetPr>
  <dimension ref="A1:C47"/>
  <sheetViews>
    <sheetView view="pageBreakPreview" topLeftCell="A13" zoomScale="75" workbookViewId="0">
      <selection activeCell="A13" sqref="A13:C13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32" t="s">
        <v>13</v>
      </c>
      <c r="B2" s="133"/>
      <c r="C2" s="134"/>
    </row>
    <row r="3" spans="1:3" x14ac:dyDescent="0.2">
      <c r="A3" s="32"/>
      <c r="B3" s="33"/>
      <c r="C3" s="34"/>
    </row>
    <row r="4" spans="1:3" ht="18" x14ac:dyDescent="0.25">
      <c r="A4" s="135" t="s">
        <v>8</v>
      </c>
      <c r="B4" s="136"/>
      <c r="C4" s="137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24" t="s">
        <v>33</v>
      </c>
      <c r="B7" s="124"/>
      <c r="C7" s="124"/>
    </row>
    <row r="8" spans="1:3" x14ac:dyDescent="0.2">
      <c r="A8" s="124"/>
      <c r="B8" s="124"/>
      <c r="C8" s="124"/>
    </row>
    <row r="9" spans="1:3" ht="13.5" thickBot="1" x14ac:dyDescent="0.25">
      <c r="A9" s="159" t="str">
        <f>'AN CONC FED'!A9:C9</f>
        <v>CONCILIACION AL 31 DE MAYO DE 2022</v>
      </c>
      <c r="B9" s="159"/>
      <c r="C9" s="159"/>
    </row>
    <row r="10" spans="1:3" ht="13.5" thickTop="1" x14ac:dyDescent="0.2">
      <c r="A10" s="157" t="s">
        <v>28</v>
      </c>
      <c r="B10" s="157" t="s">
        <v>30</v>
      </c>
      <c r="C10" s="157" t="s">
        <v>2</v>
      </c>
    </row>
    <row r="11" spans="1:3" ht="13.5" thickBot="1" x14ac:dyDescent="0.25">
      <c r="A11" s="158"/>
      <c r="B11" s="158"/>
      <c r="C11" s="158"/>
    </row>
    <row r="12" spans="1:3" ht="13.5" thickTop="1" x14ac:dyDescent="0.2">
      <c r="A12" s="13"/>
      <c r="B12" s="13"/>
      <c r="C12" s="85"/>
    </row>
    <row r="13" spans="1:3" x14ac:dyDescent="0.2">
      <c r="A13" s="118"/>
      <c r="B13" s="122"/>
      <c r="C13" s="83"/>
    </row>
    <row r="14" spans="1:3" ht="20.100000000000001" customHeight="1" x14ac:dyDescent="0.2">
      <c r="A14" s="98"/>
      <c r="B14" s="99"/>
      <c r="C14" s="123"/>
    </row>
    <row r="15" spans="1:3" ht="20.100000000000001" customHeight="1" x14ac:dyDescent="0.2">
      <c r="A15" s="98"/>
      <c r="B15" s="99"/>
      <c r="C15" s="123"/>
    </row>
    <row r="16" spans="1:3" ht="20.100000000000001" customHeight="1" x14ac:dyDescent="0.2">
      <c r="A16" s="98"/>
      <c r="B16" s="99"/>
      <c r="C16" s="123"/>
    </row>
    <row r="17" spans="1:3" ht="20.100000000000001" customHeight="1" x14ac:dyDescent="0.2">
      <c r="A17" s="98"/>
      <c r="B17" s="99"/>
      <c r="C17" s="123"/>
    </row>
    <row r="18" spans="1:3" ht="20.100000000000001" customHeight="1" x14ac:dyDescent="0.2">
      <c r="A18" s="98"/>
      <c r="B18" s="99"/>
      <c r="C18" s="123"/>
    </row>
    <row r="19" spans="1:3" ht="20.100000000000001" customHeight="1" x14ac:dyDescent="0.2">
      <c r="A19" s="98"/>
      <c r="B19" s="99"/>
      <c r="C19" s="123"/>
    </row>
    <row r="20" spans="1:3" ht="20.100000000000001" customHeight="1" x14ac:dyDescent="0.2">
      <c r="A20" s="98"/>
      <c r="B20" s="99"/>
      <c r="C20" s="123"/>
    </row>
    <row r="21" spans="1:3" ht="20.100000000000001" customHeight="1" x14ac:dyDescent="0.2">
      <c r="A21" s="98"/>
      <c r="B21" s="99"/>
      <c r="C21" s="97"/>
    </row>
    <row r="22" spans="1:3" ht="20.100000000000001" customHeight="1" x14ac:dyDescent="0.2">
      <c r="A22" s="98"/>
      <c r="B22" s="99"/>
      <c r="C22" s="97"/>
    </row>
    <row r="23" spans="1:3" ht="20.100000000000001" customHeight="1" x14ac:dyDescent="0.2">
      <c r="A23" s="98"/>
      <c r="B23" s="99"/>
      <c r="C23" s="97"/>
    </row>
    <row r="24" spans="1:3" ht="20.100000000000001" customHeight="1" x14ac:dyDescent="0.2">
      <c r="A24" s="98"/>
      <c r="B24" s="99"/>
      <c r="C24" s="97"/>
    </row>
    <row r="25" spans="1:3" ht="20.100000000000001" customHeight="1" x14ac:dyDescent="0.2">
      <c r="A25" s="98"/>
      <c r="B25" s="99"/>
      <c r="C25" s="97"/>
    </row>
    <row r="26" spans="1:3" ht="20.100000000000001" customHeight="1" x14ac:dyDescent="0.2">
      <c r="A26" s="13"/>
      <c r="B26" s="13"/>
      <c r="C26" s="17">
        <f>SUM(C13:C25)</f>
        <v>0</v>
      </c>
    </row>
    <row r="27" spans="1:3" ht="20.100000000000001" customHeight="1" x14ac:dyDescent="0.2">
      <c r="A27" s="26" t="s">
        <v>7</v>
      </c>
      <c r="B27" s="26"/>
      <c r="C27" s="84"/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3" orientation="portrait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10"/>
    <pageSetUpPr fitToPage="1"/>
  </sheetPr>
  <dimension ref="A6:H78"/>
  <sheetViews>
    <sheetView view="pageBreakPreview" topLeftCell="A16" zoomScale="75" workbookViewId="0">
      <selection activeCell="K15" sqref="K15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6.5703125" customWidth="1"/>
    <col min="4" max="5" width="19.42578125" bestFit="1" customWidth="1"/>
    <col min="6" max="6" width="6.7109375" customWidth="1"/>
    <col min="7" max="8" width="19.4257812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32" t="s">
        <v>13</v>
      </c>
      <c r="B8" s="133"/>
      <c r="C8" s="133"/>
      <c r="D8" s="133"/>
      <c r="E8" s="133"/>
      <c r="F8" s="133"/>
      <c r="G8" s="133"/>
      <c r="H8" s="134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35" t="s">
        <v>8</v>
      </c>
      <c r="B10" s="136"/>
      <c r="C10" s="136"/>
      <c r="D10" s="136"/>
      <c r="E10" s="136"/>
      <c r="F10" s="136"/>
      <c r="G10" s="136"/>
      <c r="H10" s="137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51" t="str">
        <f>'CONC FED'!A13:H13</f>
        <v>CONCILIACION AL 31 DE MAYO DE 2022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54" t="s">
        <v>36</v>
      </c>
      <c r="B15" s="155"/>
      <c r="C15" s="155"/>
      <c r="D15" s="155"/>
      <c r="E15" s="155"/>
      <c r="F15" s="155"/>
      <c r="G15" s="155"/>
      <c r="H15" s="156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24" t="s">
        <v>15</v>
      </c>
      <c r="E17" s="124"/>
      <c r="F17" s="1"/>
      <c r="G17" s="124" t="s">
        <v>16</v>
      </c>
      <c r="H17" s="125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SISTEMA'!D25</f>
        <v>17505.97</v>
      </c>
      <c r="E20" s="36"/>
      <c r="F20" s="36"/>
      <c r="G20" s="43"/>
      <c r="H20" s="43">
        <f>+'ANALISIS DE LAS CUENTAS'!D25</f>
        <v>17505.97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17505.97</v>
      </c>
      <c r="E41" s="47">
        <f>SUM(E20:E39)</f>
        <v>0</v>
      </c>
      <c r="F41" s="36"/>
      <c r="G41" s="43">
        <f>SUM(G20:G39)</f>
        <v>0</v>
      </c>
      <c r="H41" s="43">
        <f>SUM(H20:H39)</f>
        <v>17505.97</v>
      </c>
    </row>
    <row r="42" spans="1:8" x14ac:dyDescent="0.2">
      <c r="A42" s="11"/>
      <c r="B42" s="1" t="s">
        <v>23</v>
      </c>
      <c r="C42" s="1"/>
      <c r="D42" s="45"/>
      <c r="E42" s="36">
        <f>D41-E41</f>
        <v>17505.97</v>
      </c>
      <c r="F42" s="36"/>
      <c r="G42" s="45">
        <f>H41-G41</f>
        <v>17505.97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17505.97</v>
      </c>
      <c r="E43" s="49">
        <f>SUM(E41:E42)</f>
        <v>17505.97</v>
      </c>
      <c r="F43" s="36"/>
      <c r="G43" s="48">
        <f>SUM(G41:G42)</f>
        <v>17505.97</v>
      </c>
      <c r="H43" s="48">
        <f>SUM(H41:H42)</f>
        <v>17505.97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2" orientation="portrait" horizontalDpi="4294967293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indexed="13"/>
  </sheetPr>
  <dimension ref="A1:C47"/>
  <sheetViews>
    <sheetView view="pageBreakPreview" topLeftCell="A13" zoomScale="75" workbookViewId="0">
      <selection activeCell="J42" sqref="J42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32" t="s">
        <v>13</v>
      </c>
      <c r="B2" s="133"/>
      <c r="C2" s="134"/>
    </row>
    <row r="3" spans="1:3" x14ac:dyDescent="0.2">
      <c r="A3" s="32"/>
      <c r="B3" s="33"/>
      <c r="C3" s="34"/>
    </row>
    <row r="4" spans="1:3" ht="18" x14ac:dyDescent="0.25">
      <c r="A4" s="135" t="s">
        <v>8</v>
      </c>
      <c r="B4" s="136"/>
      <c r="C4" s="137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24" t="s">
        <v>37</v>
      </c>
      <c r="B7" s="124"/>
      <c r="C7" s="124"/>
    </row>
    <row r="8" spans="1:3" x14ac:dyDescent="0.2">
      <c r="A8" s="124"/>
      <c r="B8" s="124"/>
      <c r="C8" s="124"/>
    </row>
    <row r="9" spans="1:3" ht="13.5" thickBot="1" x14ac:dyDescent="0.25">
      <c r="A9" s="159" t="str">
        <f>'AN CONC FED'!A9:C9</f>
        <v>CONCILIACION AL 31 DE MAYO DE 2022</v>
      </c>
      <c r="B9" s="159"/>
      <c r="C9" s="159"/>
    </row>
    <row r="10" spans="1:3" ht="13.5" thickTop="1" x14ac:dyDescent="0.2">
      <c r="A10" s="157" t="s">
        <v>28</v>
      </c>
      <c r="B10" s="157" t="s">
        <v>30</v>
      </c>
      <c r="C10" s="157" t="s">
        <v>2</v>
      </c>
    </row>
    <row r="11" spans="1:3" ht="13.5" thickBot="1" x14ac:dyDescent="0.25">
      <c r="A11" s="158"/>
      <c r="B11" s="158"/>
      <c r="C11" s="158"/>
    </row>
    <row r="12" spans="1:3" ht="13.5" thickTop="1" x14ac:dyDescent="0.2">
      <c r="A12" s="13"/>
      <c r="B12" s="13"/>
      <c r="C12" s="13"/>
    </row>
    <row r="13" spans="1:3" x14ac:dyDescent="0.2">
      <c r="A13" s="13"/>
      <c r="B13" s="13"/>
      <c r="C13" s="16"/>
    </row>
    <row r="14" spans="1:3" ht="20.100000000000001" customHeight="1" x14ac:dyDescent="0.2">
      <c r="A14" s="13"/>
      <c r="B14" s="13"/>
      <c r="C14" s="16"/>
    </row>
    <row r="15" spans="1:3" ht="20.100000000000001" customHeight="1" x14ac:dyDescent="0.2">
      <c r="A15" s="13"/>
      <c r="B15" s="50"/>
      <c r="C15" s="51"/>
    </row>
    <row r="16" spans="1:3" ht="20.100000000000001" customHeight="1" x14ac:dyDescent="0.2">
      <c r="A16" s="53"/>
      <c r="B16" s="50"/>
      <c r="C16" s="51"/>
    </row>
    <row r="17" spans="1:3" ht="20.100000000000001" customHeight="1" x14ac:dyDescent="0.2">
      <c r="A17" s="13"/>
      <c r="B17" s="50"/>
      <c r="C17" s="51"/>
    </row>
    <row r="18" spans="1:3" ht="20.100000000000001" customHeight="1" x14ac:dyDescent="0.2">
      <c r="A18" s="13"/>
      <c r="B18" s="50"/>
      <c r="C18" s="16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6:H78"/>
  <sheetViews>
    <sheetView view="pageBreakPreview" topLeftCell="A19" zoomScale="75" workbookViewId="0">
      <selection activeCell="E26" sqref="E26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6.5703125" customWidth="1"/>
    <col min="4" max="4" width="17.7109375" bestFit="1" customWidth="1"/>
    <col min="5" max="5" width="17.42578125" bestFit="1" customWidth="1"/>
    <col min="6" max="6" width="6.7109375" customWidth="1"/>
    <col min="7" max="8" width="17.4257812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32" t="s">
        <v>13</v>
      </c>
      <c r="B8" s="133"/>
      <c r="C8" s="133"/>
      <c r="D8" s="133"/>
      <c r="E8" s="133"/>
      <c r="F8" s="133"/>
      <c r="G8" s="133"/>
      <c r="H8" s="134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35" t="s">
        <v>8</v>
      </c>
      <c r="B10" s="136"/>
      <c r="C10" s="136"/>
      <c r="D10" s="136"/>
      <c r="E10" s="136"/>
      <c r="F10" s="136"/>
      <c r="G10" s="136"/>
      <c r="H10" s="137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51" t="str">
        <f>'CONC FED'!A13:H13</f>
        <v>CONCILIACION AL 31 DE MAYO DE 2022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54" t="s">
        <v>41</v>
      </c>
      <c r="B15" s="155"/>
      <c r="C15" s="155"/>
      <c r="D15" s="155"/>
      <c r="E15" s="155"/>
      <c r="F15" s="155"/>
      <c r="G15" s="155"/>
      <c r="H15" s="156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24" t="s">
        <v>15</v>
      </c>
      <c r="E17" s="124"/>
      <c r="F17" s="1"/>
      <c r="G17" s="124" t="s">
        <v>16</v>
      </c>
      <c r="H17" s="125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SISTEMA'!D27</f>
        <v>51210.34</v>
      </c>
      <c r="E20" s="36"/>
      <c r="F20" s="36"/>
      <c r="G20" s="43"/>
      <c r="H20" s="43">
        <f>+'ANALISIS DE LAS CUENTAS'!D27</f>
        <v>51210.34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51210.34</v>
      </c>
      <c r="E41" s="47">
        <f>SUM(E20:E39)</f>
        <v>0</v>
      </c>
      <c r="F41" s="36"/>
      <c r="G41" s="43">
        <f>SUM(G20:G39)</f>
        <v>0</v>
      </c>
      <c r="H41" s="43">
        <f>SUM(H20:H39)</f>
        <v>51210.34</v>
      </c>
    </row>
    <row r="42" spans="1:8" x14ac:dyDescent="0.2">
      <c r="A42" s="11"/>
      <c r="B42" s="1" t="s">
        <v>23</v>
      </c>
      <c r="C42" s="1"/>
      <c r="D42" s="45"/>
      <c r="E42" s="36">
        <f>D41-E41</f>
        <v>51210.34</v>
      </c>
      <c r="F42" s="36"/>
      <c r="G42" s="45">
        <f>H41-G41</f>
        <v>51210.34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51210.34</v>
      </c>
      <c r="E43" s="49">
        <f>SUM(E41:E42)</f>
        <v>51210.34</v>
      </c>
      <c r="F43" s="36"/>
      <c r="G43" s="48">
        <f>SUM(G41:G42)</f>
        <v>51210.34</v>
      </c>
      <c r="H43" s="48">
        <f>SUM(H41:H42)</f>
        <v>51210.34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6:H78"/>
  <sheetViews>
    <sheetView view="pageBreakPreview" topLeftCell="A16" zoomScale="75" workbookViewId="0">
      <selection activeCell="H27" sqref="H27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42578125" bestFit="1" customWidth="1"/>
    <col min="6" max="6" width="1.7109375" customWidth="1"/>
    <col min="7" max="8" width="19.4257812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32" t="s">
        <v>13</v>
      </c>
      <c r="B8" s="133"/>
      <c r="C8" s="133"/>
      <c r="D8" s="133"/>
      <c r="E8" s="133"/>
      <c r="F8" s="133"/>
      <c r="G8" s="133"/>
      <c r="H8" s="134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35" t="s">
        <v>8</v>
      </c>
      <c r="B10" s="136"/>
      <c r="C10" s="136"/>
      <c r="D10" s="136"/>
      <c r="E10" s="136"/>
      <c r="F10" s="136"/>
      <c r="G10" s="136"/>
      <c r="H10" s="137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51" t="str">
        <f>'CONC FED'!A13:H13</f>
        <v>CONCILIACION AL 31 DE MAYO DE 2022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54" t="s">
        <v>51</v>
      </c>
      <c r="B15" s="155"/>
      <c r="C15" s="155"/>
      <c r="D15" s="155"/>
      <c r="E15" s="155"/>
      <c r="F15" s="155"/>
      <c r="G15" s="155"/>
      <c r="H15" s="156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24" t="s">
        <v>15</v>
      </c>
      <c r="E17" s="124"/>
      <c r="F17" s="1"/>
      <c r="G17" s="124" t="s">
        <v>16</v>
      </c>
      <c r="H17" s="125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SISTEMA'!D28</f>
        <v>15956</v>
      </c>
      <c r="E20" s="36"/>
      <c r="F20" s="36"/>
      <c r="G20" s="43"/>
      <c r="H20" s="43">
        <f>+'ANALISIS DE LAS CUENTAS'!D28</f>
        <v>15956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15956</v>
      </c>
      <c r="E41" s="47">
        <f>SUM(E20:E39)</f>
        <v>0</v>
      </c>
      <c r="F41" s="36"/>
      <c r="G41" s="43">
        <f>SUM(G20:G39)</f>
        <v>0</v>
      </c>
      <c r="H41" s="43">
        <f>SUM(H20:H39)</f>
        <v>15956</v>
      </c>
    </row>
    <row r="42" spans="1:8" x14ac:dyDescent="0.2">
      <c r="A42" s="11"/>
      <c r="B42" s="1" t="s">
        <v>23</v>
      </c>
      <c r="C42" s="1"/>
      <c r="D42" s="45"/>
      <c r="E42" s="36">
        <f>D41-E41</f>
        <v>15956</v>
      </c>
      <c r="F42" s="36"/>
      <c r="G42" s="45">
        <f>H41-G41</f>
        <v>15956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15956</v>
      </c>
      <c r="E43" s="49">
        <f>SUM(E41:E42)</f>
        <v>15956</v>
      </c>
      <c r="F43" s="36"/>
      <c r="G43" s="48">
        <f>SUM(G41:G42)</f>
        <v>15956</v>
      </c>
      <c r="H43" s="48">
        <f>SUM(H41:H42)</f>
        <v>15956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47"/>
  <sheetViews>
    <sheetView view="pageBreakPreview" topLeftCell="A8" zoomScale="75" workbookViewId="0">
      <selection activeCell="A13" sqref="A13:C19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32" t="s">
        <v>13</v>
      </c>
      <c r="B2" s="133"/>
      <c r="C2" s="134"/>
    </row>
    <row r="3" spans="1:3" x14ac:dyDescent="0.2">
      <c r="A3" s="32"/>
      <c r="B3" s="33"/>
      <c r="C3" s="34"/>
    </row>
    <row r="4" spans="1:3" ht="18" x14ac:dyDescent="0.25">
      <c r="A4" s="135" t="s">
        <v>8</v>
      </c>
      <c r="B4" s="136"/>
      <c r="C4" s="137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24" t="s">
        <v>37</v>
      </c>
      <c r="B7" s="124"/>
      <c r="C7" s="124"/>
    </row>
    <row r="8" spans="1:3" x14ac:dyDescent="0.2">
      <c r="A8" s="124"/>
      <c r="B8" s="124"/>
      <c r="C8" s="124"/>
    </row>
    <row r="9" spans="1:3" ht="13.5" thickBot="1" x14ac:dyDescent="0.25">
      <c r="A9" s="159" t="str">
        <f>'AN CONC FED'!A9:C9</f>
        <v>CONCILIACION AL 31 DE MAYO DE 2022</v>
      </c>
      <c r="B9" s="159"/>
      <c r="C9" s="159"/>
    </row>
    <row r="10" spans="1:3" ht="13.5" thickTop="1" x14ac:dyDescent="0.2">
      <c r="A10" s="157" t="s">
        <v>28</v>
      </c>
      <c r="B10" s="157" t="s">
        <v>30</v>
      </c>
      <c r="C10" s="157" t="s">
        <v>2</v>
      </c>
    </row>
    <row r="11" spans="1:3" ht="13.5" thickBot="1" x14ac:dyDescent="0.25">
      <c r="A11" s="158"/>
      <c r="B11" s="158"/>
      <c r="C11" s="158"/>
    </row>
    <row r="12" spans="1:3" ht="13.5" thickTop="1" x14ac:dyDescent="0.2">
      <c r="A12" s="13"/>
      <c r="B12" s="13"/>
      <c r="C12" s="13"/>
    </row>
    <row r="13" spans="1:3" x14ac:dyDescent="0.2">
      <c r="A13" s="13"/>
      <c r="B13" s="13"/>
      <c r="C13" s="16"/>
    </row>
    <row r="14" spans="1:3" ht="20.100000000000001" customHeight="1" x14ac:dyDescent="0.2">
      <c r="A14" s="30"/>
      <c r="B14" s="30"/>
      <c r="C14" s="92"/>
    </row>
    <row r="15" spans="1:3" ht="20.100000000000001" customHeight="1" x14ac:dyDescent="0.2">
      <c r="A15" s="30"/>
      <c r="B15" s="30"/>
      <c r="C15" s="92"/>
    </row>
    <row r="16" spans="1:3" ht="20.100000000000001" customHeight="1" x14ac:dyDescent="0.2">
      <c r="A16" s="13"/>
      <c r="B16" s="13"/>
      <c r="C16" s="92"/>
    </row>
    <row r="17" spans="1:3" ht="20.100000000000001" customHeight="1" x14ac:dyDescent="0.2">
      <c r="A17" s="13"/>
      <c r="B17" s="13"/>
      <c r="C17" s="92"/>
    </row>
    <row r="18" spans="1:3" ht="20.100000000000001" customHeight="1" x14ac:dyDescent="0.2">
      <c r="A18" s="13"/>
      <c r="B18" s="50"/>
      <c r="C18" s="83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H78"/>
  <sheetViews>
    <sheetView view="pageBreakPreview" topLeftCell="A16" zoomScale="75" workbookViewId="0">
      <selection activeCell="G27" sqref="G27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7109375" bestFit="1" customWidth="1"/>
    <col min="6" max="6" width="6.7109375" customWidth="1"/>
    <col min="7" max="8" width="19.710937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32" t="s">
        <v>13</v>
      </c>
      <c r="B8" s="133"/>
      <c r="C8" s="133"/>
      <c r="D8" s="133"/>
      <c r="E8" s="133"/>
      <c r="F8" s="133"/>
      <c r="G8" s="133"/>
      <c r="H8" s="134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35" t="s">
        <v>8</v>
      </c>
      <c r="B10" s="136"/>
      <c r="C10" s="136"/>
      <c r="D10" s="136"/>
      <c r="E10" s="136"/>
      <c r="F10" s="136"/>
      <c r="G10" s="136"/>
      <c r="H10" s="137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51" t="str">
        <f>'CONC FED'!A13:H13</f>
        <v>CONCILIACION AL 31 DE MAYO DE 2022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54" t="s">
        <v>54</v>
      </c>
      <c r="B15" s="155"/>
      <c r="C15" s="155"/>
      <c r="D15" s="155"/>
      <c r="E15" s="155"/>
      <c r="F15" s="155"/>
      <c r="G15" s="155"/>
      <c r="H15" s="156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24" t="s">
        <v>15</v>
      </c>
      <c r="E17" s="124"/>
      <c r="F17" s="1"/>
      <c r="G17" s="124" t="s">
        <v>16</v>
      </c>
      <c r="H17" s="125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SISTEMA'!D29</f>
        <v>16269.2</v>
      </c>
      <c r="E20" s="36"/>
      <c r="F20" s="36"/>
      <c r="G20" s="43"/>
      <c r="H20" s="43">
        <f>+'ANALISIS DE LAS CUENTAS'!D29</f>
        <v>16269.2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16269.2</v>
      </c>
      <c r="E41" s="47">
        <f>SUM(E20:E39)</f>
        <v>0</v>
      </c>
      <c r="F41" s="36"/>
      <c r="G41" s="43">
        <f>SUM(G20:G39)</f>
        <v>0</v>
      </c>
      <c r="H41" s="43">
        <f>SUM(H20:H39)</f>
        <v>16269.2</v>
      </c>
    </row>
    <row r="42" spans="1:8" x14ac:dyDescent="0.2">
      <c r="A42" s="11"/>
      <c r="B42" s="1" t="s">
        <v>23</v>
      </c>
      <c r="C42" s="1"/>
      <c r="D42" s="45"/>
      <c r="E42" s="36">
        <f>D41-E41</f>
        <v>16269.2</v>
      </c>
      <c r="F42" s="36"/>
      <c r="G42" s="45">
        <f>H41-G41</f>
        <v>16269.2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16269.2</v>
      </c>
      <c r="E43" s="49">
        <f>SUM(E41:E42)</f>
        <v>16269.2</v>
      </c>
      <c r="F43" s="36"/>
      <c r="G43" s="48">
        <f>SUM(G41:G42)</f>
        <v>16269.2</v>
      </c>
      <c r="H43" s="48">
        <f>SUM(H41:H42)</f>
        <v>16269.2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59055118110236227" top="0.78740157480314965" bottom="0.78740157480314965" header="0" footer="0"/>
  <pageSetup scale="63" orientation="portrait" horizontalDpi="4294967293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47"/>
  <sheetViews>
    <sheetView view="pageBreakPreview" topLeftCell="A4" zoomScale="75" workbookViewId="0">
      <selection activeCell="A9" sqref="A9:C9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32" t="s">
        <v>13</v>
      </c>
      <c r="B2" s="133"/>
      <c r="C2" s="134"/>
    </row>
    <row r="3" spans="1:3" x14ac:dyDescent="0.2">
      <c r="A3" s="32"/>
      <c r="B3" s="33"/>
      <c r="C3" s="34"/>
    </row>
    <row r="4" spans="1:3" ht="18" x14ac:dyDescent="0.25">
      <c r="A4" s="135" t="s">
        <v>8</v>
      </c>
      <c r="B4" s="136"/>
      <c r="C4" s="137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24" t="s">
        <v>39</v>
      </c>
      <c r="B7" s="124"/>
      <c r="C7" s="124"/>
    </row>
    <row r="8" spans="1:3" x14ac:dyDescent="0.2">
      <c r="A8" s="124"/>
      <c r="B8" s="124"/>
      <c r="C8" s="124"/>
    </row>
    <row r="9" spans="1:3" ht="13.5" thickBot="1" x14ac:dyDescent="0.25">
      <c r="A9" s="159" t="str">
        <f>'AN CONC FED'!A9:C9</f>
        <v>CONCILIACION AL 31 DE MAYO DE 2022</v>
      </c>
      <c r="B9" s="159"/>
      <c r="C9" s="159"/>
    </row>
    <row r="10" spans="1:3" ht="13.5" thickTop="1" x14ac:dyDescent="0.2">
      <c r="A10" s="157" t="s">
        <v>28</v>
      </c>
      <c r="B10" s="157" t="s">
        <v>30</v>
      </c>
      <c r="C10" s="157" t="s">
        <v>2</v>
      </c>
    </row>
    <row r="11" spans="1:3" ht="13.5" thickBot="1" x14ac:dyDescent="0.25">
      <c r="A11" s="158"/>
      <c r="B11" s="158"/>
      <c r="C11" s="158"/>
    </row>
    <row r="12" spans="1:3" ht="13.5" thickTop="1" x14ac:dyDescent="0.2">
      <c r="A12" s="30"/>
      <c r="B12" s="50"/>
      <c r="C12" s="16"/>
    </row>
    <row r="13" spans="1:3" x14ac:dyDescent="0.2">
      <c r="A13" s="30"/>
      <c r="B13" s="52"/>
      <c r="C13" s="16"/>
    </row>
    <row r="14" spans="1:3" ht="20.100000000000001" customHeight="1" x14ac:dyDescent="0.2">
      <c r="A14" s="30"/>
      <c r="B14" s="81"/>
      <c r="C14" s="16"/>
    </row>
    <row r="15" spans="1:3" ht="20.100000000000001" customHeight="1" x14ac:dyDescent="0.2">
      <c r="A15" s="13"/>
      <c r="B15" s="79"/>
      <c r="C15" s="16"/>
    </row>
    <row r="16" spans="1:3" ht="20.100000000000001" customHeight="1" x14ac:dyDescent="0.2">
      <c r="A16" s="13"/>
      <c r="B16" s="13"/>
      <c r="C16" s="16"/>
    </row>
    <row r="17" spans="1:3" ht="20.100000000000001" customHeight="1" x14ac:dyDescent="0.2">
      <c r="A17" s="13"/>
      <c r="B17" s="13"/>
      <c r="C17" s="16"/>
    </row>
    <row r="18" spans="1:3" ht="20.100000000000001" customHeight="1" x14ac:dyDescent="0.2">
      <c r="A18" s="13"/>
      <c r="B18" s="50"/>
      <c r="C18" s="16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H78"/>
  <sheetViews>
    <sheetView view="pageBreakPreview" topLeftCell="A10" zoomScale="75" workbookViewId="0">
      <selection activeCell="M13" sqref="M13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7109375" bestFit="1" customWidth="1"/>
    <col min="6" max="6" width="6.7109375" customWidth="1"/>
    <col min="7" max="8" width="19.710937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32" t="s">
        <v>13</v>
      </c>
      <c r="B8" s="133"/>
      <c r="C8" s="133"/>
      <c r="D8" s="133"/>
      <c r="E8" s="133"/>
      <c r="F8" s="133"/>
      <c r="G8" s="133"/>
      <c r="H8" s="134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35" t="s">
        <v>8</v>
      </c>
      <c r="B10" s="136"/>
      <c r="C10" s="136"/>
      <c r="D10" s="136"/>
      <c r="E10" s="136"/>
      <c r="F10" s="136"/>
      <c r="G10" s="136"/>
      <c r="H10" s="137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51" t="str">
        <f>'CONC FED'!A13:H13</f>
        <v>CONCILIACION AL 31 DE MAYO DE 2022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54" t="s">
        <v>58</v>
      </c>
      <c r="B15" s="155"/>
      <c r="C15" s="155"/>
      <c r="D15" s="155"/>
      <c r="E15" s="155"/>
      <c r="F15" s="155"/>
      <c r="G15" s="155"/>
      <c r="H15" s="156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24" t="s">
        <v>15</v>
      </c>
      <c r="E17" s="124"/>
      <c r="F17" s="1"/>
      <c r="G17" s="124" t="s">
        <v>16</v>
      </c>
      <c r="H17" s="125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SISTEMA'!D30</f>
        <v>20911.759999999998</v>
      </c>
      <c r="E20" s="36"/>
      <c r="F20" s="36"/>
      <c r="G20" s="43"/>
      <c r="H20" s="43">
        <f>+'ANALISIS DE LAS CUENTAS'!D30</f>
        <v>20911.759999999998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20911.759999999998</v>
      </c>
      <c r="E41" s="47">
        <f>SUM(E20:E39)</f>
        <v>0</v>
      </c>
      <c r="F41" s="36"/>
      <c r="G41" s="43">
        <f>SUM(G20:G39)</f>
        <v>0</v>
      </c>
      <c r="H41" s="43">
        <f>SUM(H20:H39)</f>
        <v>20911.759999999998</v>
      </c>
    </row>
    <row r="42" spans="1:8" x14ac:dyDescent="0.2">
      <c r="A42" s="11"/>
      <c r="B42" s="1" t="s">
        <v>23</v>
      </c>
      <c r="C42" s="1"/>
      <c r="D42" s="45"/>
      <c r="E42" s="36">
        <f>D41-E41</f>
        <v>20911.759999999998</v>
      </c>
      <c r="F42" s="36"/>
      <c r="G42" s="45">
        <f>H41-G41</f>
        <v>20911.759999999998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20911.759999999998</v>
      </c>
      <c r="E43" s="49">
        <f>SUM(E41:E42)</f>
        <v>20911.759999999998</v>
      </c>
      <c r="F43" s="36"/>
      <c r="G43" s="48">
        <f>SUM(G41:G42)</f>
        <v>20911.759999999998</v>
      </c>
      <c r="H43" s="48">
        <f>SUM(H41:H42)</f>
        <v>20911.759999999998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A8:H8"/>
    <mergeCell ref="A10:H10"/>
    <mergeCell ref="A13:H13"/>
    <mergeCell ref="A15:H15"/>
    <mergeCell ref="D17:E17"/>
    <mergeCell ref="G17:H17"/>
  </mergeCells>
  <pageMargins left="0.78740157480314965" right="0.59055118110236227" top="0.78740157480314965" bottom="0.78740157480314965" header="0" footer="0"/>
  <pageSetup scale="63" orientation="portrait" horizontalDpi="4294967293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47"/>
  <sheetViews>
    <sheetView view="pageBreakPreview" zoomScale="75" workbookViewId="0">
      <selection activeCell="A12" sqref="A12:C15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32" t="s">
        <v>13</v>
      </c>
      <c r="B2" s="133"/>
      <c r="C2" s="134"/>
    </row>
    <row r="3" spans="1:3" x14ac:dyDescent="0.2">
      <c r="A3" s="32"/>
      <c r="B3" s="33"/>
      <c r="C3" s="34"/>
    </row>
    <row r="4" spans="1:3" ht="18" x14ac:dyDescent="0.25">
      <c r="A4" s="135" t="s">
        <v>8</v>
      </c>
      <c r="B4" s="136"/>
      <c r="C4" s="137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24" t="s">
        <v>39</v>
      </c>
      <c r="B7" s="124"/>
      <c r="C7" s="124"/>
    </row>
    <row r="8" spans="1:3" x14ac:dyDescent="0.2">
      <c r="A8" s="124"/>
      <c r="B8" s="124"/>
      <c r="C8" s="124"/>
    </row>
    <row r="9" spans="1:3" ht="13.5" thickBot="1" x14ac:dyDescent="0.25">
      <c r="A9" s="159" t="str">
        <f>'AN CONC FED'!A9:C9</f>
        <v>CONCILIACION AL 31 DE MAYO DE 2022</v>
      </c>
      <c r="B9" s="159"/>
      <c r="C9" s="159"/>
    </row>
    <row r="10" spans="1:3" ht="13.5" thickTop="1" x14ac:dyDescent="0.2">
      <c r="A10" s="157" t="s">
        <v>28</v>
      </c>
      <c r="B10" s="157" t="s">
        <v>30</v>
      </c>
      <c r="C10" s="157" t="s">
        <v>2</v>
      </c>
    </row>
    <row r="11" spans="1:3" ht="13.5" thickBot="1" x14ac:dyDescent="0.25">
      <c r="A11" s="158"/>
      <c r="B11" s="158"/>
      <c r="C11" s="158"/>
    </row>
    <row r="12" spans="1:3" ht="13.5" thickTop="1" x14ac:dyDescent="0.2">
      <c r="A12" s="30"/>
      <c r="B12" s="50"/>
      <c r="C12" s="16"/>
    </row>
    <row r="13" spans="1:3" x14ac:dyDescent="0.2">
      <c r="A13" s="30"/>
      <c r="B13" s="50"/>
      <c r="C13" s="16"/>
    </row>
    <row r="14" spans="1:3" ht="20.100000000000001" customHeight="1" x14ac:dyDescent="0.2">
      <c r="A14" s="30"/>
      <c r="B14" s="81"/>
      <c r="C14" s="16"/>
    </row>
    <row r="15" spans="1:3" ht="20.100000000000001" customHeight="1" x14ac:dyDescent="0.2">
      <c r="A15" s="13"/>
      <c r="B15" s="79"/>
      <c r="C15" s="16"/>
    </row>
    <row r="16" spans="1:3" ht="20.100000000000001" customHeight="1" x14ac:dyDescent="0.2">
      <c r="A16" s="13"/>
      <c r="B16" s="13"/>
      <c r="C16" s="16"/>
    </row>
    <row r="17" spans="1:3" ht="20.100000000000001" customHeight="1" x14ac:dyDescent="0.2">
      <c r="A17" s="13"/>
      <c r="B17" s="13"/>
      <c r="C17" s="16"/>
    </row>
    <row r="18" spans="1:3" ht="20.100000000000001" customHeight="1" x14ac:dyDescent="0.2">
      <c r="A18" s="13"/>
      <c r="B18" s="50"/>
      <c r="C18" s="16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SUM(C12:C26)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ageMargins left="0.75" right="0.75" top="1" bottom="1" header="0" footer="0"/>
  <pageSetup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10"/>
    <pageSetUpPr fitToPage="1"/>
  </sheetPr>
  <dimension ref="A1:G49"/>
  <sheetViews>
    <sheetView view="pageBreakPreview" topLeftCell="A22" zoomScaleNormal="75" workbookViewId="0">
      <selection activeCell="D32" sqref="D32"/>
    </sheetView>
  </sheetViews>
  <sheetFormatPr baseColWidth="10" defaultRowHeight="12.75" x14ac:dyDescent="0.2"/>
  <cols>
    <col min="1" max="1" width="13.7109375" style="1" customWidth="1"/>
    <col min="2" max="2" width="37" style="1" customWidth="1"/>
    <col min="3" max="3" width="28.28515625" style="1" customWidth="1"/>
    <col min="4" max="4" width="22.5703125" style="1" customWidth="1"/>
    <col min="5" max="5" width="14.140625" style="1" bestFit="1" customWidth="1"/>
    <col min="6" max="16384" width="11.42578125" style="1"/>
  </cols>
  <sheetData>
    <row r="1" spans="1:4" x14ac:dyDescent="0.2">
      <c r="A1" s="57"/>
      <c r="B1" s="58"/>
      <c r="C1" s="58"/>
      <c r="D1" s="59"/>
    </row>
    <row r="2" spans="1:4" x14ac:dyDescent="0.2">
      <c r="A2" s="60"/>
      <c r="D2" s="61"/>
    </row>
    <row r="3" spans="1:4" x14ac:dyDescent="0.2">
      <c r="A3" s="60"/>
      <c r="D3" s="61"/>
    </row>
    <row r="4" spans="1:4" x14ac:dyDescent="0.2">
      <c r="A4" s="60"/>
      <c r="D4" s="61"/>
    </row>
    <row r="5" spans="1:4" x14ac:dyDescent="0.2">
      <c r="A5" s="60"/>
      <c r="D5" s="61"/>
    </row>
    <row r="6" spans="1:4" x14ac:dyDescent="0.2">
      <c r="A6" s="60"/>
      <c r="D6" s="61"/>
    </row>
    <row r="7" spans="1:4" ht="13.5" thickBot="1" x14ac:dyDescent="0.25">
      <c r="A7" s="60"/>
      <c r="D7" s="61"/>
    </row>
    <row r="8" spans="1:4" ht="13.5" thickTop="1" x14ac:dyDescent="0.2">
      <c r="A8" s="62"/>
      <c r="B8" s="3"/>
      <c r="C8" s="3"/>
      <c r="D8" s="63"/>
    </row>
    <row r="9" spans="1:4" x14ac:dyDescent="0.2">
      <c r="A9" s="143" t="s">
        <v>13</v>
      </c>
      <c r="B9" s="133"/>
      <c r="C9" s="133"/>
      <c r="D9" s="144"/>
    </row>
    <row r="10" spans="1:4" x14ac:dyDescent="0.2">
      <c r="A10" s="64"/>
      <c r="B10" s="33"/>
      <c r="C10" s="33"/>
      <c r="D10" s="65"/>
    </row>
    <row r="11" spans="1:4" ht="18" x14ac:dyDescent="0.25">
      <c r="A11" s="149" t="s">
        <v>8</v>
      </c>
      <c r="B11" s="136"/>
      <c r="C11" s="136"/>
      <c r="D11" s="150"/>
    </row>
    <row r="12" spans="1:4" ht="13.5" thickBot="1" x14ac:dyDescent="0.25">
      <c r="A12" s="66"/>
      <c r="B12" s="6"/>
      <c r="C12" s="6"/>
      <c r="D12" s="67"/>
    </row>
    <row r="13" spans="1:4" ht="13.5" thickTop="1" x14ac:dyDescent="0.2">
      <c r="A13" s="60"/>
      <c r="D13" s="61"/>
    </row>
    <row r="14" spans="1:4" x14ac:dyDescent="0.2">
      <c r="A14" s="145" t="s">
        <v>3</v>
      </c>
      <c r="B14" s="138"/>
      <c r="C14" s="138"/>
      <c r="D14" s="146"/>
    </row>
    <row r="15" spans="1:4" x14ac:dyDescent="0.2">
      <c r="A15" s="147" t="s">
        <v>65</v>
      </c>
      <c r="B15" s="124"/>
      <c r="C15" s="124"/>
      <c r="D15" s="148"/>
    </row>
    <row r="16" spans="1:4" x14ac:dyDescent="0.2">
      <c r="A16" s="139" t="s">
        <v>1</v>
      </c>
      <c r="B16" s="127"/>
      <c r="C16" s="128"/>
      <c r="D16" s="141" t="s">
        <v>2</v>
      </c>
    </row>
    <row r="17" spans="1:7" x14ac:dyDescent="0.2">
      <c r="A17" s="140"/>
      <c r="B17" s="130"/>
      <c r="C17" s="131"/>
      <c r="D17" s="142"/>
    </row>
    <row r="18" spans="1:7" ht="17.100000000000001" customHeight="1" x14ac:dyDescent="0.2">
      <c r="A18" s="68"/>
      <c r="B18" s="9"/>
      <c r="C18" s="10"/>
      <c r="D18" s="69"/>
    </row>
    <row r="19" spans="1:7" ht="24.95" customHeight="1" x14ac:dyDescent="0.2">
      <c r="A19" s="70" t="s">
        <v>6</v>
      </c>
      <c r="C19" s="12"/>
      <c r="D19" s="71"/>
    </row>
    <row r="20" spans="1:7" ht="24.95" customHeight="1" x14ac:dyDescent="0.2">
      <c r="A20" s="70"/>
      <c r="C20" s="12"/>
      <c r="D20" s="71"/>
    </row>
    <row r="21" spans="1:7" ht="24.95" customHeight="1" x14ac:dyDescent="0.2">
      <c r="A21" s="70"/>
      <c r="B21" s="1" t="s">
        <v>12</v>
      </c>
      <c r="C21" s="12" t="s">
        <v>43</v>
      </c>
      <c r="D21" s="72">
        <v>729465.77</v>
      </c>
    </row>
    <row r="22" spans="1:7" ht="24.95" customHeight="1" x14ac:dyDescent="0.2">
      <c r="A22" s="70"/>
      <c r="B22" s="1" t="s">
        <v>9</v>
      </c>
      <c r="C22" s="12" t="s">
        <v>44</v>
      </c>
      <c r="D22" s="72">
        <v>567115.15</v>
      </c>
      <c r="F22" s="22"/>
    </row>
    <row r="23" spans="1:7" ht="24.95" customHeight="1" x14ac:dyDescent="0.2">
      <c r="A23" s="70"/>
      <c r="B23" s="1" t="s">
        <v>10</v>
      </c>
      <c r="C23" s="12" t="s">
        <v>45</v>
      </c>
      <c r="D23" s="72">
        <v>38176.04</v>
      </c>
    </row>
    <row r="24" spans="1:7" ht="24.95" customHeight="1" x14ac:dyDescent="0.2">
      <c r="A24" s="70"/>
      <c r="B24" s="1" t="s">
        <v>11</v>
      </c>
      <c r="C24" s="12" t="s">
        <v>46</v>
      </c>
      <c r="D24" s="72">
        <v>318018.84000000003</v>
      </c>
    </row>
    <row r="25" spans="1:7" ht="24.95" customHeight="1" x14ac:dyDescent="0.2">
      <c r="A25" s="70"/>
      <c r="B25" s="1" t="s">
        <v>35</v>
      </c>
      <c r="C25" s="12" t="s">
        <v>47</v>
      </c>
      <c r="D25" s="72">
        <v>17505.97</v>
      </c>
    </row>
    <row r="26" spans="1:7" ht="24.95" customHeight="1" x14ac:dyDescent="0.2">
      <c r="A26" s="70"/>
      <c r="B26" s="1" t="s">
        <v>38</v>
      </c>
      <c r="C26" s="12" t="s">
        <v>59</v>
      </c>
      <c r="D26" s="72">
        <v>0</v>
      </c>
    </row>
    <row r="27" spans="1:7" ht="24.95" customHeight="1" x14ac:dyDescent="0.2">
      <c r="A27" s="60"/>
      <c r="B27" s="1" t="s">
        <v>40</v>
      </c>
      <c r="C27" s="12" t="s">
        <v>48</v>
      </c>
      <c r="D27" s="72">
        <v>51210.34</v>
      </c>
      <c r="G27" s="15"/>
    </row>
    <row r="28" spans="1:7" ht="24.95" customHeight="1" x14ac:dyDescent="0.2">
      <c r="A28" s="60"/>
      <c r="B28" s="1" t="s">
        <v>49</v>
      </c>
      <c r="C28" s="12" t="s">
        <v>50</v>
      </c>
      <c r="D28" s="72">
        <v>15956</v>
      </c>
    </row>
    <row r="29" spans="1:7" ht="17.100000000000001" customHeight="1" x14ac:dyDescent="0.2">
      <c r="A29" s="60"/>
      <c r="B29" s="1" t="s">
        <v>52</v>
      </c>
      <c r="C29" s="12" t="s">
        <v>53</v>
      </c>
      <c r="D29" s="72">
        <v>16269.2</v>
      </c>
    </row>
    <row r="30" spans="1:7" ht="17.100000000000001" customHeight="1" x14ac:dyDescent="0.2">
      <c r="A30" s="60"/>
      <c r="B30" s="1" t="s">
        <v>57</v>
      </c>
      <c r="C30" s="12" t="s">
        <v>55</v>
      </c>
      <c r="D30" s="21">
        <v>20911.759999999998</v>
      </c>
    </row>
    <row r="31" spans="1:7" ht="17.100000000000001" customHeight="1" x14ac:dyDescent="0.2">
      <c r="A31" s="60"/>
      <c r="B31" s="1" t="s">
        <v>60</v>
      </c>
      <c r="C31" s="12" t="s">
        <v>61</v>
      </c>
      <c r="D31" s="21">
        <v>105456.25</v>
      </c>
    </row>
    <row r="32" spans="1:7" ht="17.100000000000001" customHeight="1" x14ac:dyDescent="0.2">
      <c r="A32" s="70"/>
    </row>
    <row r="33" spans="1:5" ht="17.100000000000001" customHeight="1" x14ac:dyDescent="0.2">
      <c r="A33" s="60"/>
      <c r="B33" s="124" t="s">
        <v>64</v>
      </c>
      <c r="C33" s="125"/>
      <c r="D33" s="73">
        <f>SUM(D21:D31)</f>
        <v>1880085.32</v>
      </c>
      <c r="E33" s="22">
        <f>+'AUXILIAR SISTEMA'!D32-'ANALISIS DE LAS CUENTAS'!D33</f>
        <v>-55455</v>
      </c>
    </row>
    <row r="34" spans="1:5" ht="17.100000000000001" customHeight="1" x14ac:dyDescent="0.2">
      <c r="A34" s="60"/>
      <c r="C34" s="12"/>
      <c r="D34" s="71"/>
    </row>
    <row r="35" spans="1:5" ht="17.100000000000001" customHeight="1" x14ac:dyDescent="0.2">
      <c r="A35" s="60"/>
      <c r="C35" s="12"/>
      <c r="D35" s="61"/>
    </row>
    <row r="36" spans="1:5" ht="17.100000000000001" customHeight="1" x14ac:dyDescent="0.2">
      <c r="A36" s="60"/>
      <c r="C36" s="12"/>
      <c r="D36" s="61"/>
    </row>
    <row r="37" spans="1:5" ht="17.100000000000001" customHeight="1" x14ac:dyDescent="0.2">
      <c r="A37" s="60"/>
      <c r="C37" s="12"/>
      <c r="D37" s="61"/>
    </row>
    <row r="38" spans="1:5" ht="17.100000000000001" customHeight="1" x14ac:dyDescent="0.2">
      <c r="A38" s="60"/>
      <c r="C38" s="12"/>
      <c r="D38" s="61"/>
    </row>
    <row r="39" spans="1:5" ht="17.100000000000001" customHeight="1" x14ac:dyDescent="0.2">
      <c r="A39" s="60"/>
      <c r="C39" s="12"/>
      <c r="D39" s="74"/>
    </row>
    <row r="40" spans="1:5" ht="17.100000000000001" customHeight="1" x14ac:dyDescent="0.2">
      <c r="A40" s="60"/>
      <c r="C40" s="12"/>
      <c r="D40" s="61"/>
    </row>
    <row r="41" spans="1:5" ht="17.100000000000001" customHeight="1" x14ac:dyDescent="0.2">
      <c r="A41" s="60"/>
      <c r="C41" s="12"/>
      <c r="D41" s="61"/>
    </row>
    <row r="42" spans="1:5" ht="17.100000000000001" customHeight="1" x14ac:dyDescent="0.2">
      <c r="A42" s="60"/>
      <c r="C42" s="12"/>
      <c r="D42" s="61"/>
    </row>
    <row r="43" spans="1:5" ht="17.100000000000001" customHeight="1" x14ac:dyDescent="0.2">
      <c r="A43" s="60"/>
      <c r="C43" s="12"/>
      <c r="D43" s="61"/>
    </row>
    <row r="44" spans="1:5" ht="17.100000000000001" customHeight="1" x14ac:dyDescent="0.2">
      <c r="A44" s="60"/>
      <c r="C44" s="12"/>
      <c r="D44" s="61"/>
    </row>
    <row r="45" spans="1:5" ht="17.100000000000001" customHeight="1" x14ac:dyDescent="0.2">
      <c r="A45" s="60"/>
      <c r="C45" s="12"/>
      <c r="D45" s="61"/>
    </row>
    <row r="46" spans="1:5" ht="17.100000000000001" customHeight="1" x14ac:dyDescent="0.2">
      <c r="A46" s="60"/>
      <c r="C46" s="12"/>
      <c r="D46" s="61"/>
    </row>
    <row r="47" spans="1:5" ht="17.100000000000001" customHeight="1" x14ac:dyDescent="0.2">
      <c r="A47" s="60"/>
      <c r="C47" s="12"/>
      <c r="D47" s="61"/>
    </row>
    <row r="48" spans="1:5" ht="17.100000000000001" customHeight="1" x14ac:dyDescent="0.2">
      <c r="A48" s="60"/>
      <c r="C48" s="12"/>
      <c r="D48" s="61"/>
    </row>
    <row r="49" spans="1:4" ht="17.100000000000001" customHeight="1" thickBot="1" x14ac:dyDescent="0.25">
      <c r="A49" s="75"/>
      <c r="B49" s="76"/>
      <c r="C49" s="77"/>
      <c r="D49" s="78"/>
    </row>
  </sheetData>
  <mergeCells count="7">
    <mergeCell ref="B33:C33"/>
    <mergeCell ref="A16:C17"/>
    <mergeCell ref="D16:D17"/>
    <mergeCell ref="A9:D9"/>
    <mergeCell ref="A14:D14"/>
    <mergeCell ref="A15:D15"/>
    <mergeCell ref="A11:D11"/>
  </mergeCells>
  <phoneticPr fontId="0" type="noConversion"/>
  <printOptions horizontalCentered="1"/>
  <pageMargins left="0.39370078740157483" right="0.39370078740157483" top="0.78740157480314965" bottom="0.98425196850393704" header="0" footer="0"/>
  <pageSetup scale="80" orientation="portrait" horizontalDpi="4294967293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6:H78"/>
  <sheetViews>
    <sheetView tabSelected="1" view="pageBreakPreview" zoomScale="75" workbookViewId="0">
      <selection activeCell="D23" sqref="D23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1.5703125" customWidth="1"/>
    <col min="4" max="4" width="20.42578125" customWidth="1"/>
    <col min="5" max="5" width="19.7109375" bestFit="1" customWidth="1"/>
    <col min="6" max="6" width="6.7109375" customWidth="1"/>
    <col min="7" max="8" width="19.7109375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32" t="s">
        <v>13</v>
      </c>
      <c r="B8" s="133"/>
      <c r="C8" s="133"/>
      <c r="D8" s="133"/>
      <c r="E8" s="133"/>
      <c r="F8" s="133"/>
      <c r="G8" s="133"/>
      <c r="H8" s="134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35" t="s">
        <v>8</v>
      </c>
      <c r="B10" s="136"/>
      <c r="C10" s="136"/>
      <c r="D10" s="136"/>
      <c r="E10" s="136"/>
      <c r="F10" s="136"/>
      <c r="G10" s="136"/>
      <c r="H10" s="137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51" t="str">
        <f>'CONC FED'!A13:H13</f>
        <v>CONCILIACION AL 31 DE MAYO DE 2022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54" t="s">
        <v>62</v>
      </c>
      <c r="B15" s="155"/>
      <c r="C15" s="155"/>
      <c r="D15" s="155"/>
      <c r="E15" s="155"/>
      <c r="F15" s="155"/>
      <c r="G15" s="155"/>
      <c r="H15" s="156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24" t="s">
        <v>15</v>
      </c>
      <c r="E17" s="124"/>
      <c r="F17" s="1"/>
      <c r="G17" s="124" t="s">
        <v>16</v>
      </c>
      <c r="H17" s="125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SISTEMA'!D31</f>
        <v>50001.25</v>
      </c>
      <c r="E20" s="36"/>
      <c r="F20" s="36"/>
      <c r="G20" s="43"/>
      <c r="H20" s="43">
        <f>+'ANALISIS DE LAS CUENTAS'!D31</f>
        <v>105456.25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>
        <f>27700+27700</f>
        <v>55400</v>
      </c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8" x14ac:dyDescent="0.2">
      <c r="A33" s="11"/>
      <c r="B33" s="44"/>
      <c r="C33" s="44"/>
      <c r="D33" s="43"/>
      <c r="E33" s="36"/>
      <c r="F33" s="36"/>
      <c r="G33" s="43"/>
      <c r="H33" s="43"/>
    </row>
    <row r="34" spans="1:8" x14ac:dyDescent="0.2">
      <c r="A34" s="11"/>
      <c r="B34" s="44" t="s">
        <v>29</v>
      </c>
      <c r="C34" s="44"/>
      <c r="D34" s="43"/>
      <c r="E34" s="36"/>
      <c r="F34" s="36"/>
      <c r="G34" s="43"/>
      <c r="H34" s="43"/>
    </row>
    <row r="35" spans="1:8" x14ac:dyDescent="0.2">
      <c r="A35" s="11"/>
      <c r="B35" s="44"/>
      <c r="C35" s="44"/>
      <c r="D35" s="43"/>
      <c r="E35" s="36"/>
      <c r="F35" s="36"/>
      <c r="G35" s="43"/>
      <c r="H35" s="43"/>
    </row>
    <row r="36" spans="1:8" x14ac:dyDescent="0.2">
      <c r="A36" s="11"/>
      <c r="B36" s="44"/>
      <c r="C36" s="44"/>
      <c r="D36" s="43"/>
      <c r="E36" s="36"/>
      <c r="F36" s="36"/>
      <c r="G36" s="43"/>
      <c r="H36" s="43"/>
    </row>
    <row r="37" spans="1:8" x14ac:dyDescent="0.2">
      <c r="A37" s="11"/>
      <c r="B37" s="1"/>
      <c r="C37" s="1"/>
      <c r="D37" s="43"/>
      <c r="E37" s="36"/>
      <c r="F37" s="36"/>
      <c r="G37" s="43"/>
      <c r="H37" s="43"/>
    </row>
    <row r="38" spans="1:8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8" x14ac:dyDescent="0.2">
      <c r="A39" s="11"/>
      <c r="B39" s="44"/>
      <c r="C39" s="44"/>
      <c r="D39" s="45"/>
      <c r="E39" s="46"/>
      <c r="F39" s="36"/>
      <c r="G39" s="45"/>
      <c r="H39" s="45"/>
    </row>
    <row r="40" spans="1:8" x14ac:dyDescent="0.2">
      <c r="A40" s="11"/>
      <c r="B40" s="1"/>
      <c r="C40" s="1"/>
      <c r="D40" s="43"/>
      <c r="E40" s="36"/>
      <c r="F40" s="36"/>
      <c r="G40" s="43"/>
      <c r="H40" s="43"/>
    </row>
    <row r="41" spans="1:8" x14ac:dyDescent="0.2">
      <c r="A41" s="11"/>
      <c r="B41" s="1" t="s">
        <v>22</v>
      </c>
      <c r="C41" s="1"/>
      <c r="D41" s="36">
        <f>SUM(D20:D39)</f>
        <v>105401.25</v>
      </c>
      <c r="E41" s="47">
        <f>SUM(E20:E39)</f>
        <v>0</v>
      </c>
      <c r="F41" s="36"/>
      <c r="G41" s="43">
        <f>SUM(G20:G39)</f>
        <v>0</v>
      </c>
      <c r="H41" s="43">
        <f>SUM(H20:H39)</f>
        <v>105456.25</v>
      </c>
    </row>
    <row r="42" spans="1:8" x14ac:dyDescent="0.2">
      <c r="A42" s="11"/>
      <c r="B42" s="1" t="s">
        <v>23</v>
      </c>
      <c r="C42" s="1"/>
      <c r="D42" s="45"/>
      <c r="E42" s="36">
        <f>D41-E41</f>
        <v>105401.25</v>
      </c>
      <c r="F42" s="36"/>
      <c r="G42" s="45">
        <f>H41-G41</f>
        <v>105456.25</v>
      </c>
      <c r="H42" s="45"/>
    </row>
    <row r="43" spans="1:8" ht="13.5" thickBot="1" x14ac:dyDescent="0.25">
      <c r="A43" s="11"/>
      <c r="B43" s="1" t="s">
        <v>24</v>
      </c>
      <c r="C43" s="1"/>
      <c r="D43" s="48">
        <f>SUM(D41:D42)</f>
        <v>105401.25</v>
      </c>
      <c r="E43" s="49">
        <f>SUM(E41:E42)</f>
        <v>105401.25</v>
      </c>
      <c r="F43" s="36"/>
      <c r="G43" s="48">
        <f>SUM(G41:G42)</f>
        <v>105456.25</v>
      </c>
      <c r="H43" s="48">
        <f>SUM(H41:H42)</f>
        <v>105456.25</v>
      </c>
    </row>
    <row r="44" spans="1:8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8" x14ac:dyDescent="0.2">
      <c r="A45" s="28"/>
      <c r="B45" s="27"/>
      <c r="C45" s="27"/>
      <c r="D45" s="27"/>
      <c r="E45" s="27"/>
      <c r="F45" s="27"/>
      <c r="G45" s="27"/>
      <c r="H45" s="29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36"/>
      <c r="H47" s="1"/>
    </row>
    <row r="48" spans="1:8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A8:H8"/>
    <mergeCell ref="A10:H10"/>
    <mergeCell ref="A13:H13"/>
    <mergeCell ref="A15:H15"/>
    <mergeCell ref="D17:E17"/>
    <mergeCell ref="G17:H17"/>
  </mergeCells>
  <pageMargins left="0.78740157480314965" right="0.59055118110236227" top="0.78740157480314965" bottom="0.78740157480314965" header="0" footer="0"/>
  <pageSetup scale="63" orientation="portrait" horizontalDpi="4294967293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C47"/>
  <sheetViews>
    <sheetView view="pageBreakPreview" topLeftCell="A16" zoomScale="75" workbookViewId="0">
      <selection activeCell="B14" sqref="B14:B15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32" t="s">
        <v>13</v>
      </c>
      <c r="B2" s="133"/>
      <c r="C2" s="134"/>
    </row>
    <row r="3" spans="1:3" x14ac:dyDescent="0.2">
      <c r="A3" s="107"/>
      <c r="B3" s="108"/>
      <c r="C3" s="109"/>
    </row>
    <row r="4" spans="1:3" ht="18" x14ac:dyDescent="0.25">
      <c r="A4" s="135" t="s">
        <v>8</v>
      </c>
      <c r="B4" s="136"/>
      <c r="C4" s="137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24" t="s">
        <v>63</v>
      </c>
      <c r="B7" s="124"/>
      <c r="C7" s="124"/>
    </row>
    <row r="8" spans="1:3" x14ac:dyDescent="0.2">
      <c r="A8" s="124"/>
      <c r="B8" s="124"/>
      <c r="C8" s="124"/>
    </row>
    <row r="9" spans="1:3" ht="13.5" thickBot="1" x14ac:dyDescent="0.25">
      <c r="A9" s="159" t="str">
        <f>'AN CONC FED'!A9:C9</f>
        <v>CONCILIACION AL 31 DE MAYO DE 2022</v>
      </c>
      <c r="B9" s="159"/>
      <c r="C9" s="159"/>
    </row>
    <row r="10" spans="1:3" ht="13.5" thickTop="1" x14ac:dyDescent="0.2">
      <c r="A10" s="157" t="s">
        <v>28</v>
      </c>
      <c r="B10" s="157" t="s">
        <v>30</v>
      </c>
      <c r="C10" s="157" t="s">
        <v>2</v>
      </c>
    </row>
    <row r="11" spans="1:3" ht="13.5" thickBot="1" x14ac:dyDescent="0.25">
      <c r="A11" s="158"/>
      <c r="B11" s="158"/>
      <c r="C11" s="158"/>
    </row>
    <row r="12" spans="1:3" ht="13.5" thickTop="1" x14ac:dyDescent="0.2">
      <c r="A12" s="30"/>
      <c r="B12" s="50"/>
      <c r="C12" s="16"/>
    </row>
    <row r="13" spans="1:3" x14ac:dyDescent="0.2">
      <c r="A13" s="30"/>
      <c r="B13" s="50"/>
      <c r="C13" s="16"/>
    </row>
    <row r="14" spans="1:3" ht="20.100000000000001" customHeight="1" x14ac:dyDescent="0.2">
      <c r="A14" s="161" t="s">
        <v>67</v>
      </c>
      <c r="B14" s="161">
        <v>1970197573</v>
      </c>
      <c r="C14" s="162">
        <v>27700</v>
      </c>
    </row>
    <row r="15" spans="1:3" ht="20.100000000000001" customHeight="1" x14ac:dyDescent="0.2">
      <c r="A15" s="161" t="s">
        <v>67</v>
      </c>
      <c r="B15" s="161">
        <v>1970545241</v>
      </c>
      <c r="C15" s="162">
        <v>27700</v>
      </c>
    </row>
    <row r="16" spans="1:3" ht="20.100000000000001" customHeight="1" x14ac:dyDescent="0.2">
      <c r="A16" s="13"/>
      <c r="B16" s="13"/>
      <c r="C16" s="16"/>
    </row>
    <row r="17" spans="1:3" ht="20.100000000000001" customHeight="1" x14ac:dyDescent="0.2">
      <c r="A17" s="13"/>
      <c r="B17" s="13"/>
      <c r="C17" s="16"/>
    </row>
    <row r="18" spans="1:3" ht="20.100000000000001" customHeight="1" x14ac:dyDescent="0.2">
      <c r="A18" s="13"/>
      <c r="B18" s="50"/>
      <c r="C18" s="16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SUM(C12:C26)</f>
        <v>55400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ageMargins left="0.75" right="0.75" top="1" bottom="1" header="0" footer="0"/>
  <pageSetup scale="9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10"/>
  </sheetPr>
  <dimension ref="A6:I78"/>
  <sheetViews>
    <sheetView view="pageBreakPreview" topLeftCell="A7" zoomScale="75" workbookViewId="0">
      <selection activeCell="I42" sqref="I42"/>
    </sheetView>
  </sheetViews>
  <sheetFormatPr baseColWidth="10" defaultRowHeight="12.75" x14ac:dyDescent="0.2"/>
  <cols>
    <col min="1" max="1" width="15.85546875" customWidth="1"/>
    <col min="2" max="2" width="40.42578125" customWidth="1"/>
    <col min="3" max="3" width="6.5703125" customWidth="1"/>
    <col min="4" max="5" width="19" bestFit="1" customWidth="1"/>
    <col min="6" max="6" width="6.7109375" customWidth="1"/>
    <col min="7" max="8" width="19" bestFit="1" customWidth="1"/>
    <col min="9" max="9" width="12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32" t="s">
        <v>13</v>
      </c>
      <c r="B8" s="133"/>
      <c r="C8" s="133"/>
      <c r="D8" s="133"/>
      <c r="E8" s="133"/>
      <c r="F8" s="133"/>
      <c r="G8" s="133"/>
      <c r="H8" s="134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35" t="s">
        <v>8</v>
      </c>
      <c r="B10" s="136"/>
      <c r="C10" s="136"/>
      <c r="D10" s="136"/>
      <c r="E10" s="136"/>
      <c r="F10" s="136"/>
      <c r="G10" s="136"/>
      <c r="H10" s="137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51" t="str">
        <f>'CONC FED'!A13:H13</f>
        <v>CONCILIACION AL 31 DE MAYO DE 2022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54" t="s">
        <v>25</v>
      </c>
      <c r="B15" s="155"/>
      <c r="C15" s="155"/>
      <c r="D15" s="155"/>
      <c r="E15" s="155"/>
      <c r="F15" s="155"/>
      <c r="G15" s="155"/>
      <c r="H15" s="156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24" t="s">
        <v>15</v>
      </c>
      <c r="E17" s="124"/>
      <c r="F17" s="1"/>
      <c r="G17" s="124" t="s">
        <v>16</v>
      </c>
      <c r="H17" s="125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SISTEMA'!D21</f>
        <v>729465.77</v>
      </c>
      <c r="E20" s="36"/>
      <c r="F20" s="36"/>
      <c r="G20" s="43"/>
      <c r="H20" s="43">
        <f>+'ANALISIS DE LAS CUENTAS'!D21</f>
        <v>729465.77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80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9" x14ac:dyDescent="0.2">
      <c r="A33" s="11"/>
      <c r="B33" s="44"/>
      <c r="C33" s="44"/>
      <c r="D33" s="43"/>
      <c r="E33" s="36"/>
      <c r="F33" s="36"/>
      <c r="G33" s="43"/>
      <c r="H33" s="43"/>
    </row>
    <row r="34" spans="1:9" x14ac:dyDescent="0.2">
      <c r="A34" s="11"/>
      <c r="B34" s="44" t="s">
        <v>29</v>
      </c>
      <c r="C34" s="44"/>
      <c r="D34" s="36"/>
      <c r="E34" s="47"/>
      <c r="F34" s="36"/>
      <c r="G34" s="43"/>
      <c r="H34" s="43"/>
    </row>
    <row r="35" spans="1:9" x14ac:dyDescent="0.2">
      <c r="A35" s="11"/>
      <c r="B35" s="44"/>
      <c r="C35" s="44"/>
      <c r="D35" s="43"/>
      <c r="E35" s="36"/>
      <c r="F35" s="36"/>
      <c r="G35" s="43"/>
      <c r="H35" s="43"/>
    </row>
    <row r="36" spans="1:9" x14ac:dyDescent="0.2">
      <c r="A36" s="11"/>
      <c r="B36" s="44"/>
      <c r="C36" s="44"/>
      <c r="D36" s="43"/>
      <c r="E36" s="36"/>
      <c r="F36" s="36"/>
      <c r="G36" s="43"/>
      <c r="H36" s="43"/>
    </row>
    <row r="37" spans="1:9" x14ac:dyDescent="0.2">
      <c r="A37" s="11"/>
      <c r="B37" s="1"/>
      <c r="C37" s="1"/>
      <c r="D37" s="43"/>
      <c r="E37" s="36"/>
      <c r="F37" s="36"/>
      <c r="G37" s="43"/>
      <c r="H37" s="43"/>
    </row>
    <row r="38" spans="1:9" x14ac:dyDescent="0.2">
      <c r="A38" s="11"/>
      <c r="B38" s="1" t="s">
        <v>21</v>
      </c>
      <c r="C38" s="1"/>
      <c r="D38" s="43"/>
      <c r="E38" s="36"/>
      <c r="F38" s="36"/>
      <c r="G38" s="43">
        <v>0</v>
      </c>
      <c r="H38" s="43"/>
    </row>
    <row r="39" spans="1:9" x14ac:dyDescent="0.2">
      <c r="A39" s="11"/>
      <c r="B39" s="44"/>
      <c r="C39" s="44"/>
      <c r="D39" s="45"/>
      <c r="E39" s="46"/>
      <c r="F39" s="36"/>
      <c r="G39" s="45"/>
      <c r="H39" s="45"/>
    </row>
    <row r="40" spans="1:9" x14ac:dyDescent="0.2">
      <c r="A40" s="11"/>
      <c r="B40" s="1"/>
      <c r="C40" s="1"/>
      <c r="D40" s="43"/>
      <c r="E40" s="36"/>
      <c r="F40" s="36"/>
      <c r="G40" s="43"/>
      <c r="H40" s="43"/>
    </row>
    <row r="41" spans="1:9" x14ac:dyDescent="0.2">
      <c r="A41" s="11"/>
      <c r="B41" s="87" t="s">
        <v>22</v>
      </c>
      <c r="C41" s="87"/>
      <c r="D41" s="88">
        <f>SUM(D20:D39)</f>
        <v>729465.77</v>
      </c>
      <c r="E41" s="89">
        <f>SUM(E20:E39)</f>
        <v>0</v>
      </c>
      <c r="F41" s="36"/>
      <c r="G41" s="43">
        <f>SUM(G20:G39)</f>
        <v>0</v>
      </c>
      <c r="H41" s="43">
        <f>SUM(H20:H39)</f>
        <v>729465.77</v>
      </c>
      <c r="I41" s="93">
        <f>+D41-H41</f>
        <v>0</v>
      </c>
    </row>
    <row r="42" spans="1:9" x14ac:dyDescent="0.2">
      <c r="A42" s="11"/>
      <c r="B42" s="87" t="s">
        <v>23</v>
      </c>
      <c r="C42" s="87"/>
      <c r="D42" s="90"/>
      <c r="E42" s="91">
        <f>D41-E41</f>
        <v>729465.77</v>
      </c>
      <c r="F42" s="36"/>
      <c r="G42" s="45">
        <f>H41-G41</f>
        <v>729465.77</v>
      </c>
      <c r="H42" s="45"/>
    </row>
    <row r="43" spans="1:9" ht="13.5" thickBot="1" x14ac:dyDescent="0.25">
      <c r="A43" s="11"/>
      <c r="B43" s="1" t="s">
        <v>24</v>
      </c>
      <c r="C43" s="1"/>
      <c r="D43" s="48">
        <f>SUM(D41:D42)</f>
        <v>729465.77</v>
      </c>
      <c r="E43" s="56">
        <f>SUM(E41:E42)</f>
        <v>729465.77</v>
      </c>
      <c r="F43" s="36"/>
      <c r="G43" s="48">
        <f>SUM(G41:G42)</f>
        <v>729465.77</v>
      </c>
      <c r="H43" s="48">
        <f>SUM(H41:H42)</f>
        <v>729465.77</v>
      </c>
      <c r="I43" s="82"/>
    </row>
    <row r="44" spans="1:9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9" x14ac:dyDescent="0.2">
      <c r="A45" s="28"/>
      <c r="B45" s="27"/>
      <c r="C45" s="27"/>
      <c r="D45" s="27"/>
      <c r="E45" s="27"/>
      <c r="F45" s="27"/>
      <c r="G45" s="27"/>
      <c r="H45" s="29"/>
    </row>
    <row r="46" spans="1:9" x14ac:dyDescent="0.2">
      <c r="A46" s="1"/>
      <c r="B46" s="1"/>
      <c r="C46" s="1"/>
      <c r="D46" s="1"/>
      <c r="E46" s="1"/>
      <c r="F46" s="1"/>
      <c r="G46" s="1"/>
      <c r="H46" s="1"/>
    </row>
    <row r="47" spans="1:9" x14ac:dyDescent="0.2">
      <c r="A47" s="1"/>
      <c r="B47" s="1"/>
      <c r="C47" s="1"/>
      <c r="D47" s="1"/>
      <c r="E47" s="1"/>
      <c r="F47" s="1"/>
      <c r="G47" s="36"/>
      <c r="H47" s="1"/>
    </row>
    <row r="48" spans="1:9" x14ac:dyDescent="0.2">
      <c r="A48" s="1"/>
      <c r="B48" s="1"/>
      <c r="C48" s="1"/>
      <c r="D48" s="1"/>
      <c r="E48" s="36"/>
      <c r="G48" s="36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22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39370078740157483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indexed="13"/>
  </sheetPr>
  <dimension ref="A1:C45"/>
  <sheetViews>
    <sheetView view="pageBreakPreview" zoomScale="75" workbookViewId="0">
      <selection activeCell="A13" sqref="A13:C14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32" t="s">
        <v>13</v>
      </c>
      <c r="B2" s="133"/>
      <c r="C2" s="134"/>
    </row>
    <row r="3" spans="1:3" x14ac:dyDescent="0.2">
      <c r="A3" s="32"/>
      <c r="B3" s="33"/>
      <c r="C3" s="34"/>
    </row>
    <row r="4" spans="1:3" ht="18" x14ac:dyDescent="0.25">
      <c r="A4" s="135" t="s">
        <v>8</v>
      </c>
      <c r="B4" s="136"/>
      <c r="C4" s="137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24" t="s">
        <v>34</v>
      </c>
      <c r="B7" s="124"/>
      <c r="C7" s="124"/>
    </row>
    <row r="8" spans="1:3" x14ac:dyDescent="0.2">
      <c r="A8" s="124"/>
      <c r="B8" s="124"/>
      <c r="C8" s="124"/>
    </row>
    <row r="9" spans="1:3" ht="13.5" thickBot="1" x14ac:dyDescent="0.25">
      <c r="A9" s="159" t="str">
        <f>'AN CONC FED'!A9:C9</f>
        <v>CONCILIACION AL 31 DE MAYO DE 2022</v>
      </c>
      <c r="B9" s="159"/>
      <c r="C9" s="159"/>
    </row>
    <row r="10" spans="1:3" ht="13.5" thickTop="1" x14ac:dyDescent="0.2">
      <c r="A10" s="157" t="s">
        <v>28</v>
      </c>
      <c r="B10" s="157" t="s">
        <v>30</v>
      </c>
      <c r="C10" s="157" t="s">
        <v>2</v>
      </c>
    </row>
    <row r="11" spans="1:3" ht="13.5" thickBot="1" x14ac:dyDescent="0.25">
      <c r="A11" s="158"/>
      <c r="B11" s="158"/>
      <c r="C11" s="158"/>
    </row>
    <row r="12" spans="1:3" ht="13.5" thickTop="1" x14ac:dyDescent="0.2">
      <c r="A12" s="13"/>
      <c r="B12" s="13"/>
      <c r="C12" s="13"/>
    </row>
    <row r="13" spans="1:3" x14ac:dyDescent="0.2">
      <c r="A13" s="98"/>
      <c r="B13" s="111"/>
      <c r="C13" s="101"/>
    </row>
    <row r="14" spans="1:3" ht="20.100000000000001" customHeight="1" x14ac:dyDescent="0.2">
      <c r="A14" s="110"/>
      <c r="B14" s="112"/>
      <c r="C14" s="102"/>
    </row>
    <row r="15" spans="1:3" ht="20.100000000000001" customHeight="1" x14ac:dyDescent="0.2">
      <c r="A15" s="104"/>
      <c r="B15" s="103"/>
      <c r="C15" s="102"/>
    </row>
    <row r="16" spans="1:3" ht="20.100000000000001" customHeight="1" x14ac:dyDescent="0.2">
      <c r="A16" s="104"/>
      <c r="B16" s="103"/>
      <c r="C16" s="102"/>
    </row>
    <row r="17" spans="1:3" ht="20.100000000000001" customHeight="1" x14ac:dyDescent="0.2">
      <c r="A17" s="104"/>
      <c r="B17" s="103"/>
      <c r="C17" s="102"/>
    </row>
    <row r="18" spans="1:3" ht="20.100000000000001" customHeight="1" x14ac:dyDescent="0.2">
      <c r="A18" s="104"/>
      <c r="B18" s="103"/>
      <c r="C18" s="102"/>
    </row>
    <row r="19" spans="1:3" ht="20.100000000000001" customHeight="1" x14ac:dyDescent="0.2">
      <c r="A19" s="104"/>
      <c r="B19" s="103"/>
      <c r="C19" s="102"/>
    </row>
    <row r="20" spans="1:3" ht="20.100000000000001" customHeight="1" x14ac:dyDescent="0.2">
      <c r="A20" s="104"/>
      <c r="B20" s="103"/>
      <c r="C20" s="102"/>
    </row>
    <row r="21" spans="1:3" ht="20.100000000000001" customHeight="1" x14ac:dyDescent="0.2">
      <c r="A21" s="104"/>
      <c r="B21" s="103"/>
      <c r="C21" s="102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84">
        <f>SUM(C13:C26)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4"/>
      <c r="B45" s="14"/>
      <c r="C45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10"/>
    <pageSetUpPr fitToPage="1"/>
  </sheetPr>
  <dimension ref="A6:K73"/>
  <sheetViews>
    <sheetView topLeftCell="A16" zoomScale="75" zoomScaleSheetLayoutView="75" workbookViewId="0">
      <selection activeCell="D22" sqref="D22"/>
    </sheetView>
  </sheetViews>
  <sheetFormatPr baseColWidth="10" defaultRowHeight="12.75" x14ac:dyDescent="0.2"/>
  <cols>
    <col min="1" max="1" width="8.85546875" customWidth="1"/>
    <col min="2" max="2" width="26.7109375" customWidth="1"/>
    <col min="3" max="3" width="15.7109375" customWidth="1"/>
    <col min="4" max="4" width="19.28515625" customWidth="1"/>
    <col min="5" max="5" width="19" bestFit="1" customWidth="1"/>
    <col min="6" max="6" width="2.85546875" customWidth="1"/>
    <col min="7" max="7" width="19" bestFit="1" customWidth="1"/>
    <col min="8" max="8" width="19.42578125" bestFit="1" customWidth="1"/>
    <col min="9" max="9" width="12.28515625" bestFit="1" customWidth="1"/>
    <col min="10" max="10" width="17.140625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32" t="s">
        <v>13</v>
      </c>
      <c r="B8" s="133"/>
      <c r="C8" s="133"/>
      <c r="D8" s="133"/>
      <c r="E8" s="133"/>
      <c r="F8" s="133"/>
      <c r="G8" s="133"/>
      <c r="H8" s="134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35" t="s">
        <v>8</v>
      </c>
      <c r="B10" s="136"/>
      <c r="C10" s="136"/>
      <c r="D10" s="136"/>
      <c r="E10" s="136"/>
      <c r="F10" s="136"/>
      <c r="G10" s="136"/>
      <c r="H10" s="137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51" t="s">
        <v>66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54" t="s">
        <v>14</v>
      </c>
      <c r="B15" s="155"/>
      <c r="C15" s="155"/>
      <c r="D15" s="155"/>
      <c r="E15" s="155"/>
      <c r="F15" s="155"/>
      <c r="G15" s="155"/>
      <c r="H15" s="156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11" x14ac:dyDescent="0.2">
      <c r="A17" s="11"/>
      <c r="B17" s="1"/>
      <c r="C17" s="1"/>
      <c r="D17" s="124" t="s">
        <v>15</v>
      </c>
      <c r="E17" s="124"/>
      <c r="F17" s="1"/>
      <c r="G17" s="124" t="s">
        <v>16</v>
      </c>
      <c r="H17" s="125"/>
    </row>
    <row r="18" spans="1:11" x14ac:dyDescent="0.2">
      <c r="A18" s="11"/>
      <c r="B18" s="1"/>
      <c r="C18" s="1"/>
      <c r="D18" s="39"/>
      <c r="E18" s="39"/>
      <c r="F18" s="1"/>
      <c r="G18" s="39"/>
      <c r="H18" s="40"/>
    </row>
    <row r="19" spans="1:11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11" x14ac:dyDescent="0.2">
      <c r="A20" s="11"/>
      <c r="B20" s="1" t="s">
        <v>17</v>
      </c>
      <c r="C20" s="1"/>
      <c r="D20" s="43">
        <f>+'AUXILIAR SISTEMA'!D22</f>
        <v>567115.15</v>
      </c>
      <c r="E20" s="36"/>
      <c r="F20" s="36"/>
      <c r="G20" s="43"/>
      <c r="H20" s="43">
        <f>+'ANALISIS DE LAS CUENTAS'!D22</f>
        <v>567115.15</v>
      </c>
    </row>
    <row r="21" spans="1:11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11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11" x14ac:dyDescent="0.2">
      <c r="A23" s="11"/>
      <c r="B23" s="1"/>
      <c r="C23" s="1"/>
      <c r="D23" s="43"/>
      <c r="E23" s="36"/>
      <c r="F23" s="36"/>
      <c r="G23" s="43"/>
      <c r="H23" s="43"/>
      <c r="K23" s="93"/>
    </row>
    <row r="24" spans="1:11" x14ac:dyDescent="0.2">
      <c r="A24" s="11"/>
      <c r="B24" s="1"/>
      <c r="C24" s="1"/>
      <c r="D24" s="43"/>
      <c r="E24" s="36"/>
      <c r="F24" s="36"/>
      <c r="G24" s="43"/>
      <c r="H24" s="43"/>
    </row>
    <row r="25" spans="1:11" x14ac:dyDescent="0.2">
      <c r="A25" s="11"/>
      <c r="B25" s="1"/>
      <c r="C25" s="1"/>
      <c r="D25" s="43"/>
      <c r="E25" s="36"/>
      <c r="F25" s="36"/>
      <c r="G25" s="43"/>
      <c r="H25" s="43"/>
    </row>
    <row r="26" spans="1:11" x14ac:dyDescent="0.2">
      <c r="A26" s="11"/>
      <c r="B26" s="1"/>
      <c r="C26" s="1"/>
      <c r="D26" s="43"/>
      <c r="E26" s="36"/>
      <c r="F26" s="36"/>
      <c r="G26" s="43"/>
      <c r="H26" s="43"/>
    </row>
    <row r="27" spans="1:11" x14ac:dyDescent="0.2">
      <c r="A27" s="11"/>
      <c r="B27" s="44"/>
      <c r="C27" s="44"/>
      <c r="D27" s="43"/>
      <c r="E27" s="36"/>
      <c r="F27" s="36"/>
      <c r="G27" s="43"/>
      <c r="H27" s="43"/>
    </row>
    <row r="28" spans="1:11" x14ac:dyDescent="0.2">
      <c r="A28" s="11"/>
      <c r="B28" s="1"/>
      <c r="C28" s="1"/>
      <c r="D28" s="43"/>
      <c r="E28" s="36"/>
      <c r="F28" s="36"/>
      <c r="G28" s="43"/>
      <c r="H28" s="43"/>
    </row>
    <row r="29" spans="1:11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11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11" x14ac:dyDescent="0.2">
      <c r="A31" s="11"/>
      <c r="B31" s="44"/>
      <c r="C31" s="44"/>
      <c r="D31" s="43"/>
      <c r="E31" s="36"/>
      <c r="F31" s="36"/>
      <c r="G31" s="43"/>
      <c r="H31" s="43"/>
    </row>
    <row r="32" spans="1:11" x14ac:dyDescent="0.2">
      <c r="A32" s="11"/>
      <c r="B32" s="44" t="s">
        <v>20</v>
      </c>
      <c r="C32" s="44"/>
      <c r="D32" s="43"/>
      <c r="E32" s="47"/>
      <c r="F32" s="36"/>
      <c r="G32" s="43"/>
      <c r="H32" s="43"/>
    </row>
    <row r="33" spans="1:10" x14ac:dyDescent="0.2">
      <c r="A33" s="11"/>
      <c r="B33" s="44"/>
      <c r="C33" s="44"/>
      <c r="D33" s="43"/>
      <c r="E33" s="36"/>
      <c r="F33" s="36"/>
      <c r="G33" s="43"/>
      <c r="H33" s="43"/>
    </row>
    <row r="34" spans="1:10" x14ac:dyDescent="0.2">
      <c r="A34" s="11"/>
      <c r="B34" s="44"/>
      <c r="C34" s="44"/>
      <c r="D34" s="43"/>
      <c r="E34" s="36"/>
      <c r="F34" s="36"/>
      <c r="G34" s="43"/>
      <c r="H34" s="43"/>
    </row>
    <row r="35" spans="1:10" x14ac:dyDescent="0.2">
      <c r="A35" s="11"/>
      <c r="B35" s="44"/>
      <c r="C35" s="44"/>
      <c r="D35" s="43"/>
      <c r="E35" s="36"/>
      <c r="F35" s="36"/>
      <c r="G35" s="43"/>
      <c r="H35" s="43"/>
    </row>
    <row r="36" spans="1:10" x14ac:dyDescent="0.2">
      <c r="A36" s="11"/>
      <c r="B36" s="44"/>
      <c r="C36" s="44"/>
      <c r="D36" s="43"/>
      <c r="E36" s="36"/>
      <c r="F36" s="36"/>
      <c r="G36" s="43"/>
      <c r="H36" s="43"/>
    </row>
    <row r="37" spans="1:10" x14ac:dyDescent="0.2">
      <c r="A37" s="11"/>
      <c r="B37" s="1"/>
      <c r="C37" s="1"/>
      <c r="D37" s="43"/>
      <c r="E37" s="36"/>
      <c r="F37" s="36"/>
      <c r="G37" s="43"/>
      <c r="H37" s="43"/>
    </row>
    <row r="38" spans="1:10" x14ac:dyDescent="0.2">
      <c r="A38" s="11"/>
      <c r="B38" s="1" t="s">
        <v>21</v>
      </c>
      <c r="C38" s="1"/>
      <c r="D38" s="43"/>
      <c r="E38" s="36"/>
      <c r="F38" s="36"/>
      <c r="G38" s="43"/>
      <c r="H38" s="43"/>
    </row>
    <row r="39" spans="1:10" x14ac:dyDescent="0.2">
      <c r="A39" s="11"/>
      <c r="B39" s="44"/>
      <c r="C39" s="44"/>
      <c r="D39" s="45"/>
      <c r="E39" s="46"/>
      <c r="F39" s="36"/>
      <c r="G39" s="45"/>
      <c r="H39" s="45"/>
    </row>
    <row r="40" spans="1:10" x14ac:dyDescent="0.2">
      <c r="A40" s="11"/>
      <c r="B40" s="1"/>
      <c r="C40" s="1"/>
      <c r="D40" s="43"/>
      <c r="E40" s="36"/>
      <c r="F40" s="36"/>
      <c r="G40" s="43"/>
      <c r="H40" s="43"/>
    </row>
    <row r="41" spans="1:10" x14ac:dyDescent="0.2">
      <c r="A41" s="11"/>
      <c r="B41" s="1" t="s">
        <v>22</v>
      </c>
      <c r="C41" s="1"/>
      <c r="D41" s="36">
        <f>SUM(D20:D39)</f>
        <v>567115.15</v>
      </c>
      <c r="E41" s="47">
        <f>SUM(E20:E39)</f>
        <v>0</v>
      </c>
      <c r="F41" s="36"/>
      <c r="G41" s="43">
        <f>SUM(G20:G39)</f>
        <v>0</v>
      </c>
      <c r="H41" s="43">
        <f>SUM(H20:H39)</f>
        <v>567115.15</v>
      </c>
    </row>
    <row r="42" spans="1:10" x14ac:dyDescent="0.2">
      <c r="A42" s="11"/>
      <c r="B42" s="1" t="s">
        <v>23</v>
      </c>
      <c r="C42" s="1"/>
      <c r="D42" s="45"/>
      <c r="E42" s="36">
        <f>+D41-E41</f>
        <v>567115.15</v>
      </c>
      <c r="F42" s="36"/>
      <c r="G42" s="45">
        <f>H41-G41</f>
        <v>567115.15</v>
      </c>
      <c r="H42" s="45"/>
      <c r="I42" s="93">
        <f>+E42-G42</f>
        <v>0</v>
      </c>
    </row>
    <row r="43" spans="1:10" ht="13.5" thickBot="1" x14ac:dyDescent="0.25">
      <c r="A43" s="11"/>
      <c r="B43" s="1" t="s">
        <v>24</v>
      </c>
      <c r="C43" s="1"/>
      <c r="D43" s="48">
        <f>SUM(D41:D42)</f>
        <v>567115.15</v>
      </c>
      <c r="E43" s="49">
        <f>SUM(E41:E42)</f>
        <v>567115.15</v>
      </c>
      <c r="F43" s="36"/>
      <c r="G43" s="48">
        <f>SUM(G41:G42)</f>
        <v>567115.15</v>
      </c>
      <c r="H43" s="48">
        <f>SUM(H41:H42)</f>
        <v>567115.15</v>
      </c>
      <c r="I43" s="82"/>
      <c r="J43" s="82"/>
    </row>
    <row r="44" spans="1:10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10" x14ac:dyDescent="0.2">
      <c r="A45" s="28"/>
      <c r="B45" s="27"/>
      <c r="C45" s="27"/>
      <c r="D45" s="27"/>
      <c r="E45" s="27"/>
      <c r="F45" s="27"/>
      <c r="G45" s="54"/>
      <c r="H45" s="29"/>
    </row>
    <row r="46" spans="1:10" x14ac:dyDescent="0.2">
      <c r="A46" s="1"/>
      <c r="B46" s="1"/>
      <c r="C46" s="1"/>
      <c r="D46" s="1"/>
      <c r="E46" s="1"/>
      <c r="F46" s="1"/>
      <c r="G46" s="1"/>
      <c r="H46" s="1"/>
    </row>
    <row r="47" spans="1:10" x14ac:dyDescent="0.2">
      <c r="A47" s="1"/>
      <c r="B47" s="1"/>
      <c r="C47" s="1"/>
      <c r="D47" s="1"/>
      <c r="E47" s="1"/>
      <c r="F47" s="1"/>
      <c r="G47" s="36"/>
      <c r="H47" s="1"/>
    </row>
    <row r="48" spans="1:10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ht="15" customHeight="1" x14ac:dyDescent="0.2">
      <c r="A56" s="1"/>
      <c r="B56" s="1"/>
      <c r="C56" s="1"/>
      <c r="D56" s="1"/>
      <c r="E56" s="1"/>
      <c r="F56" s="1"/>
      <c r="G56" s="1"/>
      <c r="H56" s="1"/>
    </row>
    <row r="57" spans="1:8" ht="15" customHeight="1" x14ac:dyDescent="0.2">
      <c r="A57" s="1"/>
      <c r="B57" s="1"/>
      <c r="C57" s="1"/>
      <c r="D57" s="1"/>
      <c r="E57" s="1"/>
      <c r="F57" s="1"/>
      <c r="G57" s="1"/>
      <c r="H57" s="1"/>
    </row>
    <row r="58" spans="1:8" ht="15" customHeight="1" x14ac:dyDescent="0.2">
      <c r="A58" s="1"/>
      <c r="B58" s="1"/>
      <c r="C58" s="1"/>
      <c r="D58" s="1"/>
      <c r="E58" s="1"/>
      <c r="F58" s="1"/>
      <c r="G58" s="1"/>
      <c r="H58" s="1"/>
    </row>
    <row r="59" spans="1:8" ht="15" customHeight="1" x14ac:dyDescent="0.2">
      <c r="A59" s="1"/>
      <c r="B59" s="1"/>
      <c r="C59" s="1"/>
      <c r="D59" s="1"/>
      <c r="E59" s="1"/>
      <c r="F59" s="1"/>
      <c r="G59" s="1"/>
      <c r="H59" s="1"/>
    </row>
    <row r="60" spans="1:8" ht="15" customHeight="1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78740157480314965" top="0.98425196850393704" bottom="0.98425196850393704" header="0" footer="0"/>
  <pageSetup scale="68" orientation="portrait" horizontalDpi="4294967293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indexed="13"/>
    <pageSetUpPr fitToPage="1"/>
  </sheetPr>
  <dimension ref="A1:C47"/>
  <sheetViews>
    <sheetView view="pageBreakPreview" zoomScale="75" workbookViewId="0">
      <selection activeCell="A13" sqref="A13:C19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32" t="s">
        <v>13</v>
      </c>
      <c r="B2" s="133"/>
      <c r="C2" s="134"/>
    </row>
    <row r="3" spans="1:3" x14ac:dyDescent="0.2">
      <c r="A3" s="32"/>
      <c r="B3" s="33"/>
      <c r="C3" s="34"/>
    </row>
    <row r="4" spans="1:3" ht="18" x14ac:dyDescent="0.25">
      <c r="A4" s="135" t="s">
        <v>8</v>
      </c>
      <c r="B4" s="136"/>
      <c r="C4" s="137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24" t="s">
        <v>31</v>
      </c>
      <c r="B7" s="124"/>
      <c r="C7" s="124"/>
    </row>
    <row r="8" spans="1:3" x14ac:dyDescent="0.2">
      <c r="A8" s="124"/>
      <c r="B8" s="124"/>
      <c r="C8" s="124"/>
    </row>
    <row r="9" spans="1:3" ht="13.5" thickBot="1" x14ac:dyDescent="0.25">
      <c r="A9" s="159" t="str">
        <f>+'CONC FED'!A13:H13</f>
        <v>CONCILIACION AL 31 DE MAYO DE 2022</v>
      </c>
      <c r="B9" s="159"/>
      <c r="C9" s="159"/>
    </row>
    <row r="10" spans="1:3" ht="13.5" thickTop="1" x14ac:dyDescent="0.2">
      <c r="A10" s="157" t="s">
        <v>28</v>
      </c>
      <c r="B10" s="157" t="s">
        <v>30</v>
      </c>
      <c r="C10" s="157" t="s">
        <v>2</v>
      </c>
    </row>
    <row r="11" spans="1:3" ht="13.5" thickBot="1" x14ac:dyDescent="0.25">
      <c r="A11" s="158"/>
      <c r="B11" s="158"/>
      <c r="C11" s="158"/>
    </row>
    <row r="12" spans="1:3" ht="13.5" thickTop="1" x14ac:dyDescent="0.2">
      <c r="A12" s="13"/>
      <c r="B12" s="13"/>
      <c r="C12" s="13"/>
    </row>
    <row r="13" spans="1:3" x14ac:dyDescent="0.2">
      <c r="A13" s="115"/>
      <c r="B13" s="117"/>
      <c r="C13" s="120"/>
    </row>
    <row r="14" spans="1:3" ht="20.100000000000001" customHeight="1" x14ac:dyDescent="0.2">
      <c r="A14" s="116"/>
      <c r="B14" s="118"/>
      <c r="C14" s="121"/>
    </row>
    <row r="15" spans="1:3" ht="20.100000000000001" customHeight="1" x14ac:dyDescent="0.2">
      <c r="A15" s="116"/>
      <c r="B15" s="119"/>
      <c r="C15" s="121"/>
    </row>
    <row r="16" spans="1:3" ht="20.100000000000001" customHeight="1" x14ac:dyDescent="0.2">
      <c r="A16" s="116"/>
      <c r="B16" s="119"/>
      <c r="C16" s="121"/>
    </row>
    <row r="17" spans="1:3" ht="20.100000000000001" customHeight="1" x14ac:dyDescent="0.2">
      <c r="A17" s="116"/>
      <c r="B17" s="119"/>
      <c r="C17" s="121"/>
    </row>
    <row r="18" spans="1:3" ht="20.100000000000001" customHeight="1" x14ac:dyDescent="0.2">
      <c r="A18" s="96"/>
      <c r="B18" s="95"/>
      <c r="C18" s="94"/>
    </row>
    <row r="19" spans="1:3" ht="20.100000000000001" customHeight="1" x14ac:dyDescent="0.2">
      <c r="A19" s="96"/>
      <c r="B19" s="95"/>
      <c r="C19" s="94"/>
    </row>
    <row r="20" spans="1:3" ht="20.100000000000001" customHeight="1" x14ac:dyDescent="0.2">
      <c r="A20" s="96"/>
      <c r="B20" s="95"/>
      <c r="C20" s="94"/>
    </row>
    <row r="21" spans="1:3" ht="20.100000000000001" customHeight="1" x14ac:dyDescent="0.2">
      <c r="A21" s="96"/>
      <c r="B21" s="95"/>
      <c r="C21" s="94"/>
    </row>
    <row r="22" spans="1:3" ht="20.100000000000001" customHeight="1" x14ac:dyDescent="0.2">
      <c r="A22" s="96"/>
      <c r="B22" s="95"/>
      <c r="C22" s="94"/>
    </row>
    <row r="23" spans="1:3" ht="20.100000000000001" customHeight="1" x14ac:dyDescent="0.2">
      <c r="A23" s="96"/>
      <c r="B23" s="95"/>
      <c r="C23" s="94"/>
    </row>
    <row r="24" spans="1:3" ht="20.100000000000001" customHeight="1" x14ac:dyDescent="0.2">
      <c r="A24" s="96"/>
      <c r="B24" s="95"/>
      <c r="C24" s="94"/>
    </row>
    <row r="25" spans="1:3" ht="20.100000000000001" customHeight="1" x14ac:dyDescent="0.2">
      <c r="A25" s="96"/>
      <c r="B25" s="95"/>
      <c r="C25" s="94"/>
    </row>
    <row r="26" spans="1:3" ht="20.100000000000001" customHeight="1" x14ac:dyDescent="0.2">
      <c r="A26" s="96"/>
      <c r="B26" s="95"/>
      <c r="C26" s="94"/>
    </row>
    <row r="27" spans="1:3" ht="20.100000000000001" customHeight="1" x14ac:dyDescent="0.2">
      <c r="A27" s="96"/>
      <c r="B27" s="95"/>
      <c r="C27" s="94"/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3"/>
      <c r="B39" s="13"/>
      <c r="C39" s="13"/>
    </row>
    <row r="40" spans="1:3" x14ac:dyDescent="0.2">
      <c r="A40" s="13"/>
      <c r="B40" s="13"/>
      <c r="C40" s="13"/>
    </row>
    <row r="41" spans="1:3" x14ac:dyDescent="0.2">
      <c r="A41" s="13"/>
      <c r="B41" s="13"/>
      <c r="C41" s="13"/>
    </row>
    <row r="42" spans="1:3" x14ac:dyDescent="0.2">
      <c r="A42" s="13"/>
      <c r="B42" s="13"/>
      <c r="C42" s="13"/>
    </row>
    <row r="43" spans="1:3" x14ac:dyDescent="0.2">
      <c r="A43" s="13"/>
      <c r="B43" s="13"/>
      <c r="C43" s="13"/>
    </row>
    <row r="44" spans="1:3" x14ac:dyDescent="0.2">
      <c r="A44" s="13"/>
      <c r="B44" s="13"/>
      <c r="C44" s="13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4"/>
      <c r="B47" s="14"/>
      <c r="C47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3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indexed="10"/>
    <pageSetUpPr fitToPage="1"/>
  </sheetPr>
  <dimension ref="A6:I78"/>
  <sheetViews>
    <sheetView view="pageBreakPreview" topLeftCell="A19" zoomScale="75" workbookViewId="0">
      <selection activeCell="D22" sqref="D22"/>
    </sheetView>
  </sheetViews>
  <sheetFormatPr baseColWidth="10" defaultRowHeight="12.75" x14ac:dyDescent="0.2"/>
  <cols>
    <col min="1" max="1" width="15.85546875" customWidth="1"/>
    <col min="2" max="2" width="29.42578125" customWidth="1"/>
    <col min="3" max="3" width="6.5703125" customWidth="1"/>
    <col min="4" max="5" width="19" bestFit="1" customWidth="1"/>
    <col min="6" max="6" width="6.7109375" customWidth="1"/>
    <col min="7" max="8" width="19" bestFit="1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32" t="s">
        <v>13</v>
      </c>
      <c r="B8" s="133"/>
      <c r="C8" s="133"/>
      <c r="D8" s="133"/>
      <c r="E8" s="133"/>
      <c r="F8" s="133"/>
      <c r="G8" s="133"/>
      <c r="H8" s="134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35" t="s">
        <v>8</v>
      </c>
      <c r="B10" s="136"/>
      <c r="C10" s="136"/>
      <c r="D10" s="136"/>
      <c r="E10" s="136"/>
      <c r="F10" s="136"/>
      <c r="G10" s="136"/>
      <c r="H10" s="137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51" t="str">
        <f>'CONC FED'!A13:H13</f>
        <v>CONCILIACION AL 31 DE MAYO DE 2022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54" t="s">
        <v>27</v>
      </c>
      <c r="B15" s="155"/>
      <c r="C15" s="155"/>
      <c r="D15" s="155"/>
      <c r="E15" s="155"/>
      <c r="F15" s="155"/>
      <c r="G15" s="155"/>
      <c r="H15" s="156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24" t="s">
        <v>15</v>
      </c>
      <c r="E17" s="124"/>
      <c r="F17" s="1"/>
      <c r="G17" s="124" t="s">
        <v>16</v>
      </c>
      <c r="H17" s="125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SISTEMA'!D23</f>
        <v>38176.04</v>
      </c>
      <c r="E20" s="36"/>
      <c r="F20" s="36"/>
      <c r="G20" s="43"/>
      <c r="H20" s="43">
        <f>+'ANALISIS DE LAS CUENTAS'!D23</f>
        <v>38176.04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43"/>
      <c r="E32" s="36"/>
      <c r="F32" s="36"/>
      <c r="G32" s="43"/>
      <c r="H32" s="43"/>
    </row>
    <row r="33" spans="1:9" x14ac:dyDescent="0.2">
      <c r="A33" s="11"/>
      <c r="B33" s="44"/>
      <c r="C33" s="44"/>
      <c r="D33" s="43">
        <v>0</v>
      </c>
      <c r="E33" s="36"/>
      <c r="F33" s="36"/>
      <c r="G33" s="43"/>
      <c r="H33" s="43"/>
    </row>
    <row r="34" spans="1:9" x14ac:dyDescent="0.2">
      <c r="A34" s="11"/>
      <c r="B34" s="44"/>
      <c r="C34" s="44"/>
      <c r="D34" s="43"/>
      <c r="E34" s="36"/>
      <c r="F34" s="36"/>
      <c r="G34" s="43"/>
      <c r="H34" s="43"/>
    </row>
    <row r="35" spans="1:9" x14ac:dyDescent="0.2">
      <c r="A35" s="11"/>
      <c r="B35" s="44"/>
      <c r="C35" s="44"/>
      <c r="D35" s="43"/>
      <c r="E35" s="36"/>
      <c r="F35" s="36"/>
      <c r="G35" s="43"/>
      <c r="H35" s="43"/>
    </row>
    <row r="36" spans="1:9" x14ac:dyDescent="0.2">
      <c r="A36" s="11"/>
      <c r="B36" s="44"/>
      <c r="C36" s="44"/>
      <c r="D36" s="43"/>
      <c r="E36" s="36"/>
      <c r="F36" s="36"/>
      <c r="G36" s="43"/>
      <c r="H36" s="43"/>
    </row>
    <row r="37" spans="1:9" x14ac:dyDescent="0.2">
      <c r="A37" s="11"/>
      <c r="B37" s="1"/>
      <c r="C37" s="1"/>
      <c r="D37" s="43"/>
      <c r="E37" s="36"/>
      <c r="F37" s="36"/>
      <c r="G37" s="43"/>
      <c r="H37" s="43"/>
    </row>
    <row r="38" spans="1:9" x14ac:dyDescent="0.2">
      <c r="A38" s="11"/>
      <c r="B38" s="1" t="s">
        <v>21</v>
      </c>
      <c r="C38" s="1"/>
      <c r="D38" s="43"/>
      <c r="E38" s="36"/>
      <c r="F38" s="36"/>
      <c r="G38" s="43"/>
      <c r="H38" s="43"/>
    </row>
    <row r="39" spans="1:9" x14ac:dyDescent="0.2">
      <c r="A39" s="11"/>
      <c r="B39" s="44"/>
      <c r="C39" s="44"/>
      <c r="D39" s="45"/>
      <c r="E39" s="46"/>
      <c r="F39" s="36"/>
      <c r="G39" s="45"/>
      <c r="H39" s="45"/>
    </row>
    <row r="40" spans="1:9" x14ac:dyDescent="0.2">
      <c r="A40" s="11"/>
      <c r="B40" s="1"/>
      <c r="C40" s="1"/>
      <c r="D40" s="43"/>
      <c r="E40" s="36"/>
      <c r="F40" s="36"/>
      <c r="G40" s="43"/>
      <c r="H40" s="43"/>
    </row>
    <row r="41" spans="1:9" x14ac:dyDescent="0.2">
      <c r="A41" s="11"/>
      <c r="B41" s="1" t="s">
        <v>22</v>
      </c>
      <c r="C41" s="1"/>
      <c r="D41" s="36">
        <f>+D20+D22-D30+D33+D32</f>
        <v>38176.04</v>
      </c>
      <c r="E41" s="47">
        <f>SUM(E20:E39)</f>
        <v>0</v>
      </c>
      <c r="F41" s="36"/>
      <c r="G41" s="43">
        <f>SUM(G20:G39)</f>
        <v>0</v>
      </c>
      <c r="H41" s="43">
        <f>SUM(H20:H39)</f>
        <v>38176.04</v>
      </c>
    </row>
    <row r="42" spans="1:9" x14ac:dyDescent="0.2">
      <c r="A42" s="11"/>
      <c r="B42" s="1" t="s">
        <v>23</v>
      </c>
      <c r="C42" s="1"/>
      <c r="D42" s="45"/>
      <c r="E42" s="36">
        <f>D41-E41</f>
        <v>38176.04</v>
      </c>
      <c r="F42" s="36"/>
      <c r="G42" s="45">
        <f>H41-G41</f>
        <v>38176.04</v>
      </c>
      <c r="H42" s="45"/>
      <c r="I42" s="93">
        <f>+E42-G42</f>
        <v>0</v>
      </c>
    </row>
    <row r="43" spans="1:9" ht="13.5" thickBot="1" x14ac:dyDescent="0.25">
      <c r="A43" s="11"/>
      <c r="B43" s="1" t="s">
        <v>24</v>
      </c>
      <c r="C43" s="1"/>
      <c r="D43" s="48">
        <f>SUM(D41:D42)</f>
        <v>38176.04</v>
      </c>
      <c r="E43" s="49">
        <f>SUM(E41:E42)</f>
        <v>38176.04</v>
      </c>
      <c r="F43" s="36"/>
      <c r="G43" s="48">
        <f>SUM(G41:G42)</f>
        <v>38176.04</v>
      </c>
      <c r="H43" s="48">
        <f>SUM(H41:H42)</f>
        <v>38176.04</v>
      </c>
    </row>
    <row r="44" spans="1:9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9" x14ac:dyDescent="0.2">
      <c r="A45" s="28"/>
      <c r="B45" s="27"/>
      <c r="C45" s="27"/>
      <c r="D45" s="27"/>
      <c r="E45" s="27"/>
      <c r="F45" s="27"/>
      <c r="G45" s="27"/>
      <c r="H45" s="29"/>
    </row>
    <row r="46" spans="1:9" x14ac:dyDescent="0.2">
      <c r="A46" s="1"/>
      <c r="B46" s="1"/>
      <c r="C46" s="1"/>
      <c r="D46" s="1"/>
      <c r="E46" s="1"/>
      <c r="F46" s="1"/>
      <c r="G46" s="1"/>
      <c r="H46" s="1"/>
    </row>
    <row r="47" spans="1:9" x14ac:dyDescent="0.2">
      <c r="A47" s="1"/>
      <c r="B47" s="1"/>
      <c r="C47" s="1"/>
      <c r="D47" s="1"/>
      <c r="E47" s="1"/>
      <c r="F47" s="1"/>
      <c r="G47" s="1"/>
      <c r="H47" s="1"/>
    </row>
    <row r="48" spans="1:9" x14ac:dyDescent="0.2">
      <c r="A48" s="1"/>
      <c r="B48" s="1"/>
      <c r="C48" s="1"/>
      <c r="D48" s="1"/>
      <c r="E48" s="1"/>
      <c r="F48" s="1"/>
      <c r="G48" s="22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36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39370078740157483" top="0.78740157480314965" bottom="0.78740157480314965" header="0" footer="0"/>
  <pageSetup scale="65" orientation="portrait" horizontalDpi="4294967293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indexed="13"/>
  </sheetPr>
  <dimension ref="A1:C39"/>
  <sheetViews>
    <sheetView view="pageBreakPreview" zoomScale="75" workbookViewId="0">
      <selection activeCell="J19" sqref="J19"/>
    </sheetView>
  </sheetViews>
  <sheetFormatPr baseColWidth="10" defaultRowHeight="12.75" x14ac:dyDescent="0.2"/>
  <cols>
    <col min="1" max="1" width="56.140625" customWidth="1"/>
    <col min="2" max="2" width="17.28515625" customWidth="1"/>
    <col min="3" max="3" width="22.42578125" customWidth="1"/>
  </cols>
  <sheetData>
    <row r="1" spans="1:3" ht="13.5" thickTop="1" x14ac:dyDescent="0.2">
      <c r="A1" s="2"/>
      <c r="B1" s="3"/>
      <c r="C1" s="4"/>
    </row>
    <row r="2" spans="1:3" x14ac:dyDescent="0.2">
      <c r="A2" s="132" t="s">
        <v>13</v>
      </c>
      <c r="B2" s="133"/>
      <c r="C2" s="134"/>
    </row>
    <row r="3" spans="1:3" x14ac:dyDescent="0.2">
      <c r="A3" s="32"/>
      <c r="B3" s="33"/>
      <c r="C3" s="34"/>
    </row>
    <row r="4" spans="1:3" ht="18" x14ac:dyDescent="0.25">
      <c r="A4" s="135" t="s">
        <v>8</v>
      </c>
      <c r="B4" s="136"/>
      <c r="C4" s="137"/>
    </row>
    <row r="5" spans="1:3" ht="13.5" thickBot="1" x14ac:dyDescent="0.25">
      <c r="A5" s="5"/>
      <c r="B5" s="6"/>
      <c r="C5" s="7"/>
    </row>
    <row r="6" spans="1:3" ht="13.5" thickTop="1" x14ac:dyDescent="0.2">
      <c r="A6" s="1"/>
      <c r="B6" s="1"/>
      <c r="C6" s="1"/>
    </row>
    <row r="7" spans="1:3" x14ac:dyDescent="0.2">
      <c r="A7" s="124" t="s">
        <v>32</v>
      </c>
      <c r="B7" s="124"/>
      <c r="C7" s="124"/>
    </row>
    <row r="8" spans="1:3" x14ac:dyDescent="0.2">
      <c r="A8" s="124"/>
      <c r="B8" s="124"/>
      <c r="C8" s="124"/>
    </row>
    <row r="9" spans="1:3" ht="13.5" thickBot="1" x14ac:dyDescent="0.25">
      <c r="A9" s="159" t="str">
        <f>'AN CONC FED'!A9:C9</f>
        <v>CONCILIACION AL 31 DE MAYO DE 2022</v>
      </c>
      <c r="B9" s="159"/>
      <c r="C9" s="159"/>
    </row>
    <row r="10" spans="1:3" ht="13.5" thickTop="1" x14ac:dyDescent="0.2">
      <c r="A10" s="157" t="s">
        <v>28</v>
      </c>
      <c r="B10" s="157" t="s">
        <v>30</v>
      </c>
      <c r="C10" s="157" t="s">
        <v>2</v>
      </c>
    </row>
    <row r="11" spans="1:3" ht="13.5" thickBot="1" x14ac:dyDescent="0.25">
      <c r="A11" s="158"/>
      <c r="B11" s="158"/>
      <c r="C11" s="158"/>
    </row>
    <row r="12" spans="1:3" ht="13.5" thickTop="1" x14ac:dyDescent="0.2">
      <c r="A12" s="13"/>
      <c r="B12" s="13"/>
      <c r="C12" s="13"/>
    </row>
    <row r="13" spans="1:3" x14ac:dyDescent="0.2">
      <c r="A13" s="13"/>
      <c r="B13" s="13"/>
      <c r="C13" s="16"/>
    </row>
    <row r="14" spans="1:3" ht="20.100000000000001" customHeight="1" x14ac:dyDescent="0.2">
      <c r="A14" s="13"/>
      <c r="B14" s="95"/>
      <c r="C14" s="113"/>
    </row>
    <row r="15" spans="1:3" ht="20.100000000000001" customHeight="1" x14ac:dyDescent="0.2">
      <c r="A15" s="13"/>
      <c r="B15" s="13"/>
      <c r="C15" s="13"/>
    </row>
    <row r="16" spans="1:3" ht="20.100000000000001" customHeight="1" x14ac:dyDescent="0.2">
      <c r="A16" s="13"/>
      <c r="B16" s="13"/>
      <c r="C16" s="13"/>
    </row>
    <row r="17" spans="1:3" ht="20.100000000000001" customHeight="1" x14ac:dyDescent="0.2">
      <c r="A17" s="13"/>
      <c r="B17" s="13"/>
      <c r="C17" s="13"/>
    </row>
    <row r="18" spans="1:3" ht="20.100000000000001" customHeight="1" x14ac:dyDescent="0.2">
      <c r="A18" s="13"/>
      <c r="B18" s="13"/>
      <c r="C18" s="13"/>
    </row>
    <row r="19" spans="1:3" ht="20.100000000000001" customHeight="1" x14ac:dyDescent="0.2">
      <c r="A19" s="30"/>
      <c r="B19" s="50"/>
      <c r="C19" s="16"/>
    </row>
    <row r="20" spans="1:3" ht="20.100000000000001" customHeight="1" x14ac:dyDescent="0.2">
      <c r="A20" s="30"/>
      <c r="B20" s="52"/>
      <c r="C20" s="16"/>
    </row>
    <row r="21" spans="1:3" ht="20.100000000000001" customHeight="1" x14ac:dyDescent="0.2">
      <c r="A21" s="30"/>
      <c r="B21" s="52"/>
      <c r="C21" s="16"/>
    </row>
    <row r="22" spans="1:3" ht="20.100000000000001" customHeight="1" x14ac:dyDescent="0.2">
      <c r="A22" s="13"/>
      <c r="B22" s="31"/>
      <c r="C22" s="16"/>
    </row>
    <row r="23" spans="1:3" ht="20.100000000000001" customHeight="1" x14ac:dyDescent="0.2">
      <c r="A23" s="13"/>
      <c r="B23" s="13"/>
      <c r="C23" s="16"/>
    </row>
    <row r="24" spans="1:3" ht="20.100000000000001" customHeight="1" x14ac:dyDescent="0.2">
      <c r="A24" s="13"/>
      <c r="B24" s="13"/>
      <c r="C24" s="16"/>
    </row>
    <row r="25" spans="1:3" ht="20.100000000000001" customHeight="1" x14ac:dyDescent="0.2">
      <c r="A25" s="13"/>
      <c r="B25" s="13"/>
      <c r="C25" s="16"/>
    </row>
    <row r="26" spans="1:3" ht="20.100000000000001" customHeight="1" x14ac:dyDescent="0.2">
      <c r="A26" s="13"/>
      <c r="B26" s="13"/>
      <c r="C26" s="17"/>
    </row>
    <row r="27" spans="1:3" ht="20.100000000000001" customHeight="1" x14ac:dyDescent="0.2">
      <c r="A27" s="26" t="s">
        <v>7</v>
      </c>
      <c r="B27" s="26"/>
      <c r="C27" s="18">
        <f>SUM(C14:C26)</f>
        <v>0</v>
      </c>
    </row>
    <row r="28" spans="1:3" x14ac:dyDescent="0.2">
      <c r="A28" s="13"/>
      <c r="B28" s="13"/>
      <c r="C28" s="13"/>
    </row>
    <row r="29" spans="1:3" x14ac:dyDescent="0.2">
      <c r="A29" s="13"/>
      <c r="B29" s="13"/>
      <c r="C29" s="13"/>
    </row>
    <row r="30" spans="1:3" x14ac:dyDescent="0.2">
      <c r="A30" s="13"/>
      <c r="B30" s="13"/>
      <c r="C30" s="13"/>
    </row>
    <row r="31" spans="1:3" x14ac:dyDescent="0.2">
      <c r="A31" s="13"/>
      <c r="B31" s="13"/>
      <c r="C31" s="13"/>
    </row>
    <row r="32" spans="1:3" x14ac:dyDescent="0.2">
      <c r="A32" s="13"/>
      <c r="B32" s="13"/>
      <c r="C32" s="13"/>
    </row>
    <row r="33" spans="1:3" x14ac:dyDescent="0.2">
      <c r="A33" s="13"/>
      <c r="B33" s="13"/>
      <c r="C33" s="13"/>
    </row>
    <row r="34" spans="1:3" x14ac:dyDescent="0.2">
      <c r="A34" s="13"/>
      <c r="B34" s="13"/>
      <c r="C34" s="13"/>
    </row>
    <row r="35" spans="1:3" x14ac:dyDescent="0.2">
      <c r="A35" s="13"/>
      <c r="B35" s="13"/>
      <c r="C35" s="13"/>
    </row>
    <row r="36" spans="1:3" x14ac:dyDescent="0.2">
      <c r="A36" s="13"/>
      <c r="B36" s="13"/>
      <c r="C36" s="13"/>
    </row>
    <row r="37" spans="1:3" x14ac:dyDescent="0.2">
      <c r="A37" s="13"/>
      <c r="B37" s="13"/>
      <c r="C37" s="13"/>
    </row>
    <row r="38" spans="1:3" x14ac:dyDescent="0.2">
      <c r="A38" s="13"/>
      <c r="B38" s="13"/>
      <c r="C38" s="13"/>
    </row>
    <row r="39" spans="1:3" x14ac:dyDescent="0.2">
      <c r="A39" s="14"/>
      <c r="B39" s="14"/>
      <c r="C39" s="14"/>
    </row>
  </sheetData>
  <mergeCells count="8">
    <mergeCell ref="A10:A11"/>
    <mergeCell ref="B10:B11"/>
    <mergeCell ref="C10:C11"/>
    <mergeCell ref="A2:C2"/>
    <mergeCell ref="A4:C4"/>
    <mergeCell ref="A7:C7"/>
    <mergeCell ref="A8:C8"/>
    <mergeCell ref="A9:C9"/>
  </mergeCells>
  <phoneticPr fontId="7" type="noConversion"/>
  <pageMargins left="0.75" right="0.75" top="1" bottom="1" header="0" footer="0"/>
  <pageSetup scale="94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indexed="10"/>
    <pageSetUpPr fitToPage="1"/>
  </sheetPr>
  <dimension ref="A6:I78"/>
  <sheetViews>
    <sheetView view="pageBreakPreview" topLeftCell="A7" zoomScale="75" workbookViewId="0">
      <selection activeCell="D22" sqref="D22"/>
    </sheetView>
  </sheetViews>
  <sheetFormatPr baseColWidth="10" defaultRowHeight="12.75" x14ac:dyDescent="0.2"/>
  <cols>
    <col min="1" max="1" width="15.85546875" customWidth="1"/>
    <col min="2" max="2" width="42.5703125" customWidth="1"/>
    <col min="3" max="3" width="5.140625" customWidth="1"/>
    <col min="4" max="5" width="19" bestFit="1" customWidth="1"/>
    <col min="6" max="6" width="5.140625" customWidth="1"/>
    <col min="7" max="8" width="19" bestFit="1" customWidth="1"/>
    <col min="9" max="9" width="14.7109375" customWidth="1"/>
  </cols>
  <sheetData>
    <row r="6" spans="1:8" ht="13.5" thickBot="1" x14ac:dyDescent="0.25"/>
    <row r="7" spans="1:8" ht="13.5" thickTop="1" x14ac:dyDescent="0.2">
      <c r="A7" s="2"/>
      <c r="B7" s="3"/>
      <c r="C7" s="3"/>
      <c r="D7" s="3"/>
      <c r="E7" s="3"/>
      <c r="F7" s="3"/>
      <c r="G7" s="3"/>
      <c r="H7" s="4"/>
    </row>
    <row r="8" spans="1:8" x14ac:dyDescent="0.2">
      <c r="A8" s="132" t="s">
        <v>13</v>
      </c>
      <c r="B8" s="133"/>
      <c r="C8" s="133"/>
      <c r="D8" s="133"/>
      <c r="E8" s="133"/>
      <c r="F8" s="133"/>
      <c r="G8" s="133"/>
      <c r="H8" s="134"/>
    </row>
    <row r="9" spans="1:8" x14ac:dyDescent="0.2">
      <c r="A9" s="32"/>
      <c r="B9" s="33"/>
      <c r="C9" s="33"/>
      <c r="D9" s="33"/>
      <c r="E9" s="33"/>
      <c r="F9" s="33"/>
      <c r="G9" s="33"/>
      <c r="H9" s="34"/>
    </row>
    <row r="10" spans="1:8" ht="18" x14ac:dyDescent="0.25">
      <c r="A10" s="135" t="s">
        <v>8</v>
      </c>
      <c r="B10" s="136"/>
      <c r="C10" s="136"/>
      <c r="D10" s="136"/>
      <c r="E10" s="136"/>
      <c r="F10" s="136"/>
      <c r="G10" s="136"/>
      <c r="H10" s="137"/>
    </row>
    <row r="11" spans="1:8" ht="13.5" thickBot="1" x14ac:dyDescent="0.25">
      <c r="A11" s="5"/>
      <c r="B11" s="6"/>
      <c r="C11" s="6"/>
      <c r="D11" s="6"/>
      <c r="E11" s="6"/>
      <c r="F11" s="6"/>
      <c r="G11" s="6"/>
      <c r="H11" s="7"/>
    </row>
    <row r="12" spans="1:8" ht="13.5" thickTop="1" x14ac:dyDescent="0.2">
      <c r="A12" s="37"/>
      <c r="B12" s="38"/>
      <c r="C12" s="38"/>
      <c r="D12" s="38"/>
      <c r="E12" s="38"/>
      <c r="F12" s="38"/>
      <c r="G12" s="38"/>
      <c r="H12" s="25"/>
    </row>
    <row r="13" spans="1:8" ht="27.75" customHeight="1" x14ac:dyDescent="0.2">
      <c r="A13" s="151" t="str">
        <f>'CONC FED'!A13:H13</f>
        <v>CONCILIACION AL 31 DE MAYO DE 2022</v>
      </c>
      <c r="B13" s="152"/>
      <c r="C13" s="152"/>
      <c r="D13" s="152"/>
      <c r="E13" s="152"/>
      <c r="F13" s="152"/>
      <c r="G13" s="152"/>
      <c r="H13" s="153"/>
    </row>
    <row r="14" spans="1:8" x14ac:dyDescent="0.2">
      <c r="A14" s="11"/>
      <c r="B14" s="1"/>
      <c r="C14" s="1"/>
      <c r="D14" s="1"/>
      <c r="E14" s="1"/>
      <c r="F14" s="1"/>
      <c r="G14" s="1"/>
      <c r="H14" s="12"/>
    </row>
    <row r="15" spans="1:8" ht="27.75" customHeight="1" x14ac:dyDescent="0.2">
      <c r="A15" s="154" t="s">
        <v>26</v>
      </c>
      <c r="B15" s="155"/>
      <c r="C15" s="155"/>
      <c r="D15" s="155"/>
      <c r="E15" s="155"/>
      <c r="F15" s="155"/>
      <c r="G15" s="155"/>
      <c r="H15" s="156"/>
    </row>
    <row r="16" spans="1:8" x14ac:dyDescent="0.2">
      <c r="A16" s="8"/>
      <c r="B16" s="9"/>
      <c r="C16" s="9"/>
      <c r="D16" s="9"/>
      <c r="E16" s="9"/>
      <c r="F16" s="9"/>
      <c r="G16" s="9"/>
      <c r="H16" s="10"/>
    </row>
    <row r="17" spans="1:8" x14ac:dyDescent="0.2">
      <c r="A17" s="11"/>
      <c r="B17" s="1"/>
      <c r="C17" s="1"/>
      <c r="D17" s="124" t="s">
        <v>15</v>
      </c>
      <c r="E17" s="124"/>
      <c r="F17" s="1"/>
      <c r="G17" s="124" t="s">
        <v>16</v>
      </c>
      <c r="H17" s="125"/>
    </row>
    <row r="18" spans="1:8" x14ac:dyDescent="0.2">
      <c r="A18" s="11"/>
      <c r="B18" s="1"/>
      <c r="C18" s="1"/>
      <c r="D18" s="39"/>
      <c r="E18" s="39"/>
      <c r="F18" s="1"/>
      <c r="G18" s="39"/>
      <c r="H18" s="40"/>
    </row>
    <row r="19" spans="1:8" x14ac:dyDescent="0.2">
      <c r="A19" s="11"/>
      <c r="B19" s="1"/>
      <c r="C19" s="1"/>
      <c r="D19" s="41" t="s">
        <v>4</v>
      </c>
      <c r="E19" s="19" t="s">
        <v>5</v>
      </c>
      <c r="F19" s="1"/>
      <c r="G19" s="41" t="s">
        <v>4</v>
      </c>
      <c r="H19" s="42" t="s">
        <v>5</v>
      </c>
    </row>
    <row r="20" spans="1:8" x14ac:dyDescent="0.2">
      <c r="A20" s="11"/>
      <c r="B20" s="1" t="s">
        <v>17</v>
      </c>
      <c r="C20" s="1"/>
      <c r="D20" s="43">
        <f>+'AUXILIAR SISTEMA'!D24</f>
        <v>318018.84000000003</v>
      </c>
      <c r="E20" s="36"/>
      <c r="F20" s="36"/>
      <c r="G20" s="43"/>
      <c r="H20" s="43">
        <f>+'ANALISIS DE LAS CUENTAS'!D24</f>
        <v>318018.84000000003</v>
      </c>
    </row>
    <row r="21" spans="1:8" x14ac:dyDescent="0.2">
      <c r="A21" s="35" t="s">
        <v>0</v>
      </c>
      <c r="B21" s="24" t="s">
        <v>15</v>
      </c>
      <c r="C21" s="24"/>
      <c r="D21" s="43"/>
      <c r="E21" s="36"/>
      <c r="F21" s="36"/>
      <c r="G21" s="43"/>
      <c r="H21" s="43"/>
    </row>
    <row r="22" spans="1:8" x14ac:dyDescent="0.2">
      <c r="A22" s="11"/>
      <c r="B22" s="1" t="s">
        <v>18</v>
      </c>
      <c r="C22" s="1"/>
      <c r="D22" s="43"/>
      <c r="E22" s="36"/>
      <c r="F22" s="36"/>
      <c r="G22" s="43"/>
      <c r="H22" s="43"/>
    </row>
    <row r="23" spans="1:8" x14ac:dyDescent="0.2">
      <c r="A23" s="11"/>
      <c r="B23" s="1"/>
      <c r="C23" s="1"/>
      <c r="D23" s="43"/>
      <c r="E23" s="36"/>
      <c r="F23" s="36"/>
      <c r="G23" s="43"/>
      <c r="H23" s="43"/>
    </row>
    <row r="24" spans="1:8" x14ac:dyDescent="0.2">
      <c r="A24" s="11"/>
      <c r="B24" s="1"/>
      <c r="C24" s="1"/>
      <c r="D24" s="43"/>
      <c r="E24" s="36"/>
      <c r="F24" s="36"/>
      <c r="G24" s="43"/>
      <c r="H24" s="43"/>
    </row>
    <row r="25" spans="1:8" x14ac:dyDescent="0.2">
      <c r="A25" s="11"/>
      <c r="B25" s="1"/>
      <c r="C25" s="1"/>
      <c r="D25" s="43"/>
      <c r="E25" s="36"/>
      <c r="F25" s="36"/>
      <c r="G25" s="43"/>
      <c r="H25" s="43"/>
    </row>
    <row r="26" spans="1:8" x14ac:dyDescent="0.2">
      <c r="A26" s="11"/>
      <c r="B26" s="1"/>
      <c r="C26" s="1"/>
      <c r="D26" s="43"/>
      <c r="E26" s="36"/>
      <c r="F26" s="36"/>
      <c r="G26" s="43"/>
      <c r="H26" s="43"/>
    </row>
    <row r="27" spans="1:8" x14ac:dyDescent="0.2">
      <c r="A27" s="11"/>
      <c r="B27" s="44"/>
      <c r="C27" s="44"/>
      <c r="D27" s="43"/>
      <c r="E27" s="36"/>
      <c r="F27" s="36"/>
      <c r="G27" s="43"/>
      <c r="H27" s="43"/>
    </row>
    <row r="28" spans="1:8" x14ac:dyDescent="0.2">
      <c r="A28" s="11"/>
      <c r="B28" s="1"/>
      <c r="C28" s="1"/>
      <c r="D28" s="43"/>
      <c r="E28" s="36"/>
      <c r="F28" s="36"/>
      <c r="G28" s="43"/>
      <c r="H28" s="43"/>
    </row>
    <row r="29" spans="1:8" x14ac:dyDescent="0.2">
      <c r="A29" s="11"/>
      <c r="B29" s="24" t="s">
        <v>16</v>
      </c>
      <c r="C29" s="24"/>
      <c r="D29" s="43"/>
      <c r="E29" s="36"/>
      <c r="F29" s="36"/>
      <c r="G29" s="43"/>
      <c r="H29" s="43"/>
    </row>
    <row r="30" spans="1:8" x14ac:dyDescent="0.2">
      <c r="A30" s="11"/>
      <c r="B30" s="1" t="s">
        <v>19</v>
      </c>
      <c r="C30" s="1"/>
      <c r="D30" s="43"/>
      <c r="E30" s="36"/>
      <c r="F30" s="36"/>
      <c r="G30" s="43"/>
      <c r="H30" s="43"/>
    </row>
    <row r="31" spans="1:8" x14ac:dyDescent="0.2">
      <c r="A31" s="11"/>
      <c r="B31" s="44"/>
      <c r="C31" s="44"/>
      <c r="D31" s="43"/>
      <c r="E31" s="36"/>
      <c r="F31" s="36"/>
      <c r="G31" s="43"/>
      <c r="H31" s="43"/>
    </row>
    <row r="32" spans="1:8" x14ac:dyDescent="0.2">
      <c r="A32" s="11"/>
      <c r="B32" s="44" t="s">
        <v>20</v>
      </c>
      <c r="C32" s="44"/>
      <c r="D32" s="36"/>
      <c r="E32" s="86"/>
      <c r="F32" s="36"/>
      <c r="G32" s="43"/>
      <c r="H32" s="43"/>
    </row>
    <row r="33" spans="1:9" x14ac:dyDescent="0.2">
      <c r="A33" s="11"/>
      <c r="B33" s="44"/>
      <c r="C33" s="44"/>
      <c r="D33" s="43"/>
      <c r="E33" s="36"/>
      <c r="F33" s="36"/>
      <c r="G33" s="43"/>
      <c r="H33" s="43"/>
    </row>
    <row r="34" spans="1:9" x14ac:dyDescent="0.2">
      <c r="A34" s="11"/>
      <c r="B34" s="44"/>
      <c r="C34" s="44"/>
      <c r="D34" s="43"/>
      <c r="E34" s="36"/>
      <c r="F34" s="36"/>
      <c r="G34" s="43"/>
      <c r="H34" s="43"/>
    </row>
    <row r="35" spans="1:9" x14ac:dyDescent="0.2">
      <c r="A35" s="11"/>
      <c r="B35" s="44"/>
      <c r="C35" s="44"/>
      <c r="D35" s="43"/>
      <c r="E35" s="36"/>
      <c r="F35" s="36"/>
      <c r="G35" s="43"/>
      <c r="H35" s="43"/>
    </row>
    <row r="36" spans="1:9" x14ac:dyDescent="0.2">
      <c r="A36" s="11"/>
      <c r="B36" s="44"/>
      <c r="C36" s="44"/>
      <c r="D36" s="43"/>
      <c r="E36" s="36"/>
      <c r="F36" s="36"/>
      <c r="G36" s="43"/>
      <c r="H36" s="43"/>
    </row>
    <row r="37" spans="1:9" x14ac:dyDescent="0.2">
      <c r="A37" s="11"/>
      <c r="B37" s="1"/>
      <c r="C37" s="1"/>
      <c r="D37" s="43"/>
      <c r="E37" s="36"/>
      <c r="F37" s="36"/>
      <c r="G37" s="43"/>
      <c r="H37" s="43"/>
    </row>
    <row r="38" spans="1:9" x14ac:dyDescent="0.2">
      <c r="A38" s="11"/>
      <c r="B38" s="1" t="s">
        <v>21</v>
      </c>
      <c r="C38" s="1"/>
      <c r="D38" s="43"/>
      <c r="E38" s="36"/>
      <c r="F38" s="36"/>
      <c r="G38" s="43"/>
      <c r="H38" s="43"/>
    </row>
    <row r="39" spans="1:9" x14ac:dyDescent="0.2">
      <c r="A39" s="11"/>
      <c r="B39" s="44"/>
      <c r="C39" s="44"/>
      <c r="D39" s="45"/>
      <c r="E39" s="46"/>
      <c r="F39" s="36"/>
      <c r="G39" s="45"/>
      <c r="H39" s="45"/>
    </row>
    <row r="40" spans="1:9" x14ac:dyDescent="0.2">
      <c r="A40" s="11"/>
      <c r="B40" s="1"/>
      <c r="C40" s="1"/>
      <c r="D40" s="43"/>
      <c r="E40" s="36"/>
      <c r="F40" s="36"/>
      <c r="G40" s="43"/>
      <c r="H40" s="43"/>
    </row>
    <row r="41" spans="1:9" x14ac:dyDescent="0.2">
      <c r="A41" s="11"/>
      <c r="B41" s="1" t="s">
        <v>22</v>
      </c>
      <c r="C41" s="1"/>
      <c r="D41" s="36">
        <f>SUM(D20:D39)</f>
        <v>318018.84000000003</v>
      </c>
      <c r="E41" s="47">
        <f>SUM(E20:E39)</f>
        <v>0</v>
      </c>
      <c r="F41" s="36"/>
      <c r="G41" s="43">
        <f>SUM(G20:G39)</f>
        <v>0</v>
      </c>
      <c r="H41" s="43">
        <f>SUM(H20:H39)</f>
        <v>318018.84000000003</v>
      </c>
      <c r="I41" s="93"/>
    </row>
    <row r="42" spans="1:9" x14ac:dyDescent="0.2">
      <c r="A42" s="11"/>
      <c r="B42" s="1" t="s">
        <v>23</v>
      </c>
      <c r="C42" s="1"/>
      <c r="D42" s="45"/>
      <c r="E42" s="55">
        <f>D41-E41</f>
        <v>318018.84000000003</v>
      </c>
      <c r="F42" s="36"/>
      <c r="G42" s="45">
        <f>H41-G41</f>
        <v>318018.84000000003</v>
      </c>
      <c r="H42" s="45"/>
      <c r="I42" s="93">
        <f>+E42-G42</f>
        <v>0</v>
      </c>
    </row>
    <row r="43" spans="1:9" ht="13.5" thickBot="1" x14ac:dyDescent="0.25">
      <c r="A43" s="11"/>
      <c r="B43" s="1" t="s">
        <v>24</v>
      </c>
      <c r="C43" s="1"/>
      <c r="D43" s="48">
        <f>SUM(D41:D42)</f>
        <v>318018.84000000003</v>
      </c>
      <c r="E43" s="49">
        <f>SUM(E41:E42)</f>
        <v>318018.84000000003</v>
      </c>
      <c r="F43" s="36"/>
      <c r="G43" s="48">
        <f>SUM(G41:G42)</f>
        <v>318018.84000000003</v>
      </c>
      <c r="H43" s="48">
        <f>SUM(H41:H42)</f>
        <v>318018.84000000003</v>
      </c>
    </row>
    <row r="44" spans="1:9" ht="13.5" thickTop="1" x14ac:dyDescent="0.2">
      <c r="A44" s="11"/>
      <c r="B44" s="1"/>
      <c r="C44" s="1"/>
      <c r="D44" s="1"/>
      <c r="E44" s="1"/>
      <c r="F44" s="1"/>
      <c r="G44" s="1"/>
      <c r="H44" s="12"/>
    </row>
    <row r="45" spans="1:9" x14ac:dyDescent="0.2">
      <c r="A45" s="28"/>
      <c r="B45" s="27"/>
      <c r="C45" s="27"/>
      <c r="D45" s="27"/>
      <c r="E45" s="27"/>
      <c r="F45" s="27"/>
      <c r="G45" s="27"/>
      <c r="H45" s="29"/>
    </row>
    <row r="46" spans="1:9" x14ac:dyDescent="0.2">
      <c r="A46" s="1"/>
      <c r="B46" s="1"/>
      <c r="C46" s="1"/>
      <c r="D46" s="1"/>
      <c r="E46" s="1"/>
      <c r="F46" s="1"/>
      <c r="G46" s="1"/>
      <c r="H46" s="1"/>
    </row>
    <row r="47" spans="1:9" x14ac:dyDescent="0.2">
      <c r="A47" s="1"/>
      <c r="B47" s="1"/>
      <c r="C47" s="1"/>
      <c r="D47" s="1"/>
      <c r="E47" s="1"/>
      <c r="F47" s="1"/>
      <c r="G47" s="1"/>
      <c r="H47" s="1"/>
    </row>
    <row r="48" spans="1:9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ht="15" customHeight="1" x14ac:dyDescent="0.2">
      <c r="A61" s="1"/>
      <c r="B61" s="1"/>
      <c r="C61" s="1"/>
      <c r="D61" s="1"/>
      <c r="E61" s="1"/>
      <c r="F61" s="1"/>
      <c r="G61" s="1"/>
      <c r="H61" s="1"/>
    </row>
    <row r="62" spans="1:8" ht="15" customHeight="1" x14ac:dyDescent="0.2">
      <c r="A62" s="1"/>
      <c r="B62" s="1"/>
      <c r="C62" s="1"/>
      <c r="D62" s="1"/>
      <c r="E62" s="1"/>
      <c r="F62" s="1"/>
      <c r="G62" s="1"/>
      <c r="H62" s="1"/>
    </row>
    <row r="63" spans="1:8" ht="15" customHeight="1" x14ac:dyDescent="0.2">
      <c r="A63" s="1"/>
      <c r="B63" s="1"/>
      <c r="C63" s="1"/>
      <c r="D63" s="1"/>
      <c r="E63" s="1"/>
      <c r="F63" s="1"/>
      <c r="G63" s="1"/>
      <c r="H63" s="1"/>
    </row>
    <row r="64" spans="1:8" ht="15" customHeight="1" x14ac:dyDescent="0.2">
      <c r="A64" s="1"/>
      <c r="B64" s="1"/>
      <c r="C64" s="1"/>
      <c r="D64" s="1"/>
      <c r="E64" s="1"/>
      <c r="F64" s="1"/>
      <c r="G64" s="1"/>
      <c r="H64" s="1"/>
    </row>
    <row r="65" spans="1:8" ht="15" customHeight="1" x14ac:dyDescent="0.2">
      <c r="A65" s="1"/>
      <c r="B65" s="1"/>
      <c r="C65" s="1"/>
      <c r="D65" s="1"/>
      <c r="E65" s="1"/>
      <c r="F65" s="1"/>
      <c r="G65" s="1"/>
      <c r="H65" s="1"/>
    </row>
    <row r="66" spans="1:8" ht="15" customHeight="1" x14ac:dyDescent="0.2">
      <c r="A66" s="1"/>
      <c r="B66" s="1"/>
      <c r="C66" s="1"/>
      <c r="D66" s="1"/>
      <c r="E66" s="1"/>
      <c r="F66" s="1"/>
      <c r="G66" s="1"/>
      <c r="H66" s="1"/>
    </row>
    <row r="67" spans="1:8" ht="15" customHeight="1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1"/>
      <c r="B70" s="1"/>
      <c r="C70" s="1"/>
      <c r="D70" s="1"/>
      <c r="E70" s="1"/>
      <c r="F70" s="1"/>
      <c r="G70" s="1"/>
      <c r="H70" s="1"/>
    </row>
    <row r="71" spans="1:8" x14ac:dyDescent="0.2">
      <c r="A71" s="1"/>
      <c r="B71" s="1"/>
      <c r="C71" s="1"/>
      <c r="D71" s="1"/>
      <c r="E71" s="1"/>
      <c r="F71" s="1"/>
      <c r="G71" s="1"/>
      <c r="H71" s="1"/>
    </row>
    <row r="72" spans="1:8" x14ac:dyDescent="0.2">
      <c r="A72" s="1"/>
      <c r="B72" s="1"/>
      <c r="C72" s="1"/>
      <c r="D72" s="1"/>
      <c r="E72" s="1"/>
      <c r="F72" s="1"/>
      <c r="G72" s="1"/>
      <c r="H72" s="1"/>
    </row>
    <row r="73" spans="1:8" x14ac:dyDescent="0.2">
      <c r="A73" s="1"/>
      <c r="B73" s="1"/>
      <c r="C73" s="1"/>
      <c r="D73" s="1"/>
      <c r="E73" s="1"/>
      <c r="F73" s="1"/>
      <c r="G73" s="1"/>
      <c r="H73" s="1"/>
    </row>
    <row r="74" spans="1:8" x14ac:dyDescent="0.2">
      <c r="A74" s="1"/>
      <c r="B74" s="1"/>
      <c r="C74" s="1"/>
      <c r="D74" s="1"/>
      <c r="E74" s="1"/>
      <c r="F74" s="1"/>
      <c r="G74" s="1"/>
      <c r="H74" s="1"/>
    </row>
    <row r="75" spans="1:8" x14ac:dyDescent="0.2">
      <c r="A75" s="1"/>
      <c r="B75" s="1"/>
      <c r="C75" s="1"/>
      <c r="D75" s="1"/>
      <c r="E75" s="1"/>
      <c r="F75" s="1"/>
      <c r="G75" s="1"/>
      <c r="H75" s="1"/>
    </row>
    <row r="76" spans="1:8" x14ac:dyDescent="0.2">
      <c r="A76" s="1"/>
      <c r="B76" s="1"/>
      <c r="C76" s="1"/>
      <c r="D76" s="1"/>
      <c r="E76" s="1"/>
      <c r="F76" s="1"/>
      <c r="G76" s="1"/>
      <c r="H76" s="1"/>
    </row>
    <row r="77" spans="1:8" x14ac:dyDescent="0.2">
      <c r="A77" s="1"/>
      <c r="B77" s="1"/>
      <c r="C77" s="1"/>
      <c r="D77" s="1"/>
      <c r="E77" s="1"/>
      <c r="F77" s="1"/>
      <c r="G77" s="1"/>
      <c r="H77" s="1"/>
    </row>
    <row r="78" spans="1:8" x14ac:dyDescent="0.2">
      <c r="A78" s="1"/>
      <c r="B78" s="1"/>
      <c r="C78" s="1"/>
      <c r="D78" s="1"/>
      <c r="E78" s="1"/>
      <c r="F78" s="1"/>
      <c r="G78" s="1"/>
      <c r="H78" s="1"/>
    </row>
  </sheetData>
  <mergeCells count="6">
    <mergeCell ref="D17:E17"/>
    <mergeCell ref="G17:H17"/>
    <mergeCell ref="A8:H8"/>
    <mergeCell ref="A10:H10"/>
    <mergeCell ref="A13:H13"/>
    <mergeCell ref="A15:H15"/>
  </mergeCells>
  <phoneticPr fontId="7" type="noConversion"/>
  <pageMargins left="0.78740157480314965" right="0.39370078740157483" top="0.78740157480314965" bottom="0.78740157480314965" header="0" footer="0"/>
  <pageSetup scale="5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7</vt:i4>
      </vt:variant>
    </vt:vector>
  </HeadingPairs>
  <TitlesOfParts>
    <vt:vector size="28" baseType="lpstr">
      <vt:lpstr>AUXILIAR SISTEMA</vt:lpstr>
      <vt:lpstr>ANALISIS DE LAS CUENTAS</vt:lpstr>
      <vt:lpstr>CONC IP</vt:lpstr>
      <vt:lpstr>AN CONC IP</vt:lpstr>
      <vt:lpstr>CONC FED</vt:lpstr>
      <vt:lpstr>AN CONC FED</vt:lpstr>
      <vt:lpstr>CONC EDO</vt:lpstr>
      <vt:lpstr>AN CONC EDO</vt:lpstr>
      <vt:lpstr>CONC NOM</vt:lpstr>
      <vt:lpstr>AN CONC NOM</vt:lpstr>
      <vt:lpstr>CONC REINC</vt:lpstr>
      <vt:lpstr>AN CONC REINC</vt:lpstr>
      <vt:lpstr>HIGUERILLA</vt:lpstr>
      <vt:lpstr>PROMED</vt:lpstr>
      <vt:lpstr>AN CONC PROMEP</vt:lpstr>
      <vt:lpstr>PIFIT</vt:lpstr>
      <vt:lpstr>AN CONC PIFIT</vt:lpstr>
      <vt:lpstr>MADRES MEX</vt:lpstr>
      <vt:lpstr>AN CONC MADRES MEX</vt:lpstr>
      <vt:lpstr>OTROS INGRESOS</vt:lpstr>
      <vt:lpstr>AN CONC OTROS INGRESOS</vt:lpstr>
      <vt:lpstr>'AN CONC MADRES MEX'!Área_de_impresión</vt:lpstr>
      <vt:lpstr>'AN CONC OTROS INGRESOS'!Área_de_impresión</vt:lpstr>
      <vt:lpstr>'AN CONC PIFIT'!Área_de_impresión</vt:lpstr>
      <vt:lpstr>'AN CONC PROMEP'!Área_de_impresión</vt:lpstr>
      <vt:lpstr>'ANALISIS DE LAS CUENTAS'!Área_de_impresión</vt:lpstr>
      <vt:lpstr>'AUXILIAR SISTEMA'!Área_de_impresión</vt:lpstr>
      <vt:lpstr>'CONC FED'!Área_de_impresión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LIZANIA GUIDO V</dc:creator>
  <cp:lastModifiedBy>ISRAEL ROSALES ALEMAN</cp:lastModifiedBy>
  <cp:lastPrinted>2022-06-10T01:14:07Z</cp:lastPrinted>
  <dcterms:created xsi:type="dcterms:W3CDTF">2000-03-13T20:40:52Z</dcterms:created>
  <dcterms:modified xsi:type="dcterms:W3CDTF">2022-06-10T01:24:53Z</dcterms:modified>
</cp:coreProperties>
</file>